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nbrcorg-my.sharepoint.com/personal/chaynes_nbrc_gov/Documents/Desktop/Casey/3. Tools/"/>
    </mc:Choice>
  </mc:AlternateContent>
  <xr:revisionPtr revIDLastSave="0" documentId="8_{C1ADEC9A-B35B-473D-85A9-49A4E87A6A60}" xr6:coauthVersionLast="47" xr6:coauthVersionMax="47" xr10:uidLastSave="{00000000-0000-0000-0000-000000000000}"/>
  <bookViews>
    <workbookView xWindow="24405" yWindow="150" windowWidth="20655" windowHeight="11820" xr2:uid="{B39DF3EA-7768-4924-8AD6-27F160FEA218}"/>
  </bookViews>
  <sheets>
    <sheet name="Template" sheetId="7" r:id="rId1"/>
    <sheet name="Sample" sheetId="6" r:id="rId2"/>
    <sheet name="Admin"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2" i="7" l="1"/>
  <c r="I11" i="7"/>
  <c r="J11" i="7" s="1"/>
  <c r="I12" i="7"/>
  <c r="J12" i="7" s="1"/>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10" i="7"/>
  <c r="J10" i="7" s="1"/>
  <c r="I42" i="7" l="1"/>
  <c r="J29" i="7"/>
  <c r="J30" i="7"/>
  <c r="J31" i="7"/>
  <c r="J32" i="7"/>
  <c r="J33" i="7"/>
  <c r="J34" i="7"/>
  <c r="J35" i="7"/>
  <c r="I11" i="6"/>
  <c r="J11" i="6" s="1"/>
  <c r="I12" i="6"/>
  <c r="J12" i="6" s="1"/>
  <c r="J13" i="6"/>
  <c r="I14" i="6"/>
  <c r="J14" i="6" s="1"/>
  <c r="J15" i="6"/>
  <c r="I15" i="6"/>
  <c r="J40" i="7"/>
  <c r="J39" i="7"/>
  <c r="J38" i="7"/>
  <c r="J37" i="7"/>
  <c r="J36" i="7"/>
  <c r="J28" i="7"/>
  <c r="J27" i="7"/>
  <c r="J26" i="7"/>
  <c r="J25" i="7"/>
  <c r="J24" i="7"/>
  <c r="C24" i="7"/>
  <c r="J23" i="7"/>
  <c r="J22" i="7"/>
  <c r="J21" i="7"/>
  <c r="J20" i="7"/>
  <c r="J19" i="7"/>
  <c r="J18" i="7"/>
  <c r="J17" i="7"/>
  <c r="J16" i="7"/>
  <c r="J15" i="7"/>
  <c r="J14" i="7"/>
  <c r="J13" i="7"/>
  <c r="I8" i="7"/>
  <c r="H8" i="7"/>
  <c r="G36" i="6"/>
  <c r="I34" i="6"/>
  <c r="J34" i="6" s="1"/>
  <c r="I33" i="6"/>
  <c r="J33" i="6" s="1"/>
  <c r="I32" i="6"/>
  <c r="J32" i="6" s="1"/>
  <c r="I31" i="6"/>
  <c r="J31" i="6" s="1"/>
  <c r="I30" i="6"/>
  <c r="J30" i="6" s="1"/>
  <c r="I29" i="6"/>
  <c r="J29" i="6" s="1"/>
  <c r="I28" i="6"/>
  <c r="J28" i="6" s="1"/>
  <c r="I27" i="6"/>
  <c r="J27" i="6" s="1"/>
  <c r="I26" i="6"/>
  <c r="J26" i="6" s="1"/>
  <c r="I25" i="6"/>
  <c r="J25" i="6" s="1"/>
  <c r="C25" i="6"/>
  <c r="I24" i="6"/>
  <c r="J24" i="6" s="1"/>
  <c r="I23" i="6"/>
  <c r="J23" i="6" s="1"/>
  <c r="I22" i="6"/>
  <c r="J22" i="6" s="1"/>
  <c r="I21" i="6"/>
  <c r="J21" i="6" s="1"/>
  <c r="I20" i="6"/>
  <c r="J20" i="6" s="1"/>
  <c r="I19" i="6"/>
  <c r="J19" i="6" s="1"/>
  <c r="I18" i="6"/>
  <c r="J18" i="6" s="1"/>
  <c r="I17" i="6"/>
  <c r="J17" i="6" s="1"/>
  <c r="I16" i="6"/>
  <c r="J16" i="6" s="1"/>
  <c r="I10" i="6"/>
  <c r="J10" i="6" s="1"/>
  <c r="I8" i="6"/>
  <c r="H8" i="6"/>
  <c r="J42" i="7" l="1"/>
  <c r="C22" i="7" s="1"/>
  <c r="C25" i="7"/>
  <c r="C23" i="7" s="1"/>
  <c r="I36" i="6"/>
  <c r="J36" i="6"/>
  <c r="C23" i="6" s="1"/>
  <c r="C17" i="7" l="1"/>
  <c r="C19" i="7" s="1"/>
  <c r="C21" i="7" s="1"/>
  <c r="K41" i="7" l="1"/>
  <c r="L41" i="7" s="1"/>
  <c r="C26" i="6" l="1"/>
  <c r="C24" i="6" s="1"/>
  <c r="C18" i="6" l="1"/>
  <c r="C20" i="6" s="1"/>
  <c r="C22" i="6" s="1"/>
  <c r="K35" i="6" l="1"/>
  <c r="L35" i="6" s="1"/>
</calcChain>
</file>

<file path=xl/sharedStrings.xml><?xml version="1.0" encoding="utf-8"?>
<sst xmlns="http://schemas.openxmlformats.org/spreadsheetml/2006/main" count="131" uniqueCount="90">
  <si>
    <t>Project #</t>
  </si>
  <si>
    <t>Award Amount</t>
  </si>
  <si>
    <t>Reimbursement Rate</t>
  </si>
  <si>
    <t>Match Amount</t>
  </si>
  <si>
    <t>Expense Amount</t>
  </si>
  <si>
    <t>Budget category</t>
  </si>
  <si>
    <t>Expense Date</t>
  </si>
  <si>
    <t>Pg #</t>
  </si>
  <si>
    <t>Notes</t>
  </si>
  <si>
    <t>424cbw categories</t>
  </si>
  <si>
    <t>1.  Personnel (Direct Labor)</t>
  </si>
  <si>
    <t>2.  Fringe Benefits</t>
  </si>
  <si>
    <t>3a.  Transportation - Local Private Vehicle</t>
  </si>
  <si>
    <t>3b.  Transportation - Airfare (show destination)</t>
  </si>
  <si>
    <t>3c.  Transportation - Other</t>
  </si>
  <si>
    <t>3d.  Per Diem or Subsistence (indicate location)</t>
  </si>
  <si>
    <t>4.  Equipment (Only items over $5,000 Depreciated value)</t>
  </si>
  <si>
    <t>5a.  Consumable Supplies</t>
  </si>
  <si>
    <t>5b.  Non-Consumable Materials</t>
  </si>
  <si>
    <t>6.  Consultants (Type)</t>
  </si>
  <si>
    <t>7.  Contracts and Sub-Grantees (List individually)</t>
  </si>
  <si>
    <t>8a.  Administrative and legal expenses</t>
  </si>
  <si>
    <t xml:space="preserve">8b. Land, structures, rights-of way, appraisal, etc </t>
  </si>
  <si>
    <t>8c. Relocation expenses and payments</t>
  </si>
  <si>
    <t>8d. Architectural and engineering fees</t>
  </si>
  <si>
    <t>8e. Other architectural and engineering fees</t>
  </si>
  <si>
    <t>8f. Project inspection fees</t>
  </si>
  <si>
    <t xml:space="preserve">8g. Site work </t>
  </si>
  <si>
    <t>8h. Demolition and removal</t>
  </si>
  <si>
    <t>8i. Construction</t>
  </si>
  <si>
    <t>8j. Equipment</t>
  </si>
  <si>
    <t xml:space="preserve">8k. Contingencies </t>
  </si>
  <si>
    <t xml:space="preserve">8l. Miscellaneous </t>
  </si>
  <si>
    <t>9.  Other Direct Costs</t>
  </si>
  <si>
    <t>10.  Indirect Costs</t>
  </si>
  <si>
    <t>Current request end date</t>
  </si>
  <si>
    <t>Current request start date</t>
  </si>
  <si>
    <t>Award amount available for this request:</t>
  </si>
  <si>
    <t>Total Match</t>
  </si>
  <si>
    <t>Expense Total</t>
  </si>
  <si>
    <t>Source</t>
  </si>
  <si>
    <t>NBRC Amount</t>
  </si>
  <si>
    <t>Total NBRC</t>
  </si>
  <si>
    <t>a. Total program outlays to date</t>
  </si>
  <si>
    <t>b. Less: Cumulative program income</t>
  </si>
  <si>
    <t>c. Net program outlays</t>
  </si>
  <si>
    <t>g. Federal share of amount on line e</t>
  </si>
  <si>
    <t>h. Federal payments previously requested</t>
  </si>
  <si>
    <t>Total</t>
  </si>
  <si>
    <t>NBRC Reimbursement Worksheet</t>
  </si>
  <si>
    <t>f. Non-Federal share (line e)</t>
  </si>
  <si>
    <t xml:space="preserve">d. Estimated net cash outlays </t>
  </si>
  <si>
    <t>Reference Materials:</t>
  </si>
  <si>
    <r>
      <rPr>
        <b/>
        <sz val="16"/>
        <color theme="0"/>
        <rFont val="Calibri"/>
        <family val="2"/>
        <scheme val="minor"/>
      </rPr>
      <t>3.</t>
    </r>
    <r>
      <rPr>
        <b/>
        <sz val="12"/>
        <color theme="0"/>
        <rFont val="Calibri"/>
        <family val="2"/>
        <scheme val="minor"/>
      </rPr>
      <t xml:space="preserve"> SF-270 Calculator</t>
    </r>
  </si>
  <si>
    <r>
      <rPr>
        <b/>
        <sz val="16"/>
        <color theme="0"/>
        <rFont val="Calibri"/>
        <family val="2"/>
        <scheme val="minor"/>
      </rPr>
      <t>1.</t>
    </r>
    <r>
      <rPr>
        <b/>
        <sz val="12"/>
        <color theme="0"/>
        <rFont val="Calibri"/>
        <family val="2"/>
        <scheme val="minor"/>
      </rPr>
      <t xml:space="preserve"> Project Details</t>
    </r>
  </si>
  <si>
    <r>
      <rPr>
        <b/>
        <sz val="16"/>
        <color theme="0"/>
        <rFont val="Calibri"/>
        <family val="2"/>
        <scheme val="minor"/>
      </rPr>
      <t>2.</t>
    </r>
    <r>
      <rPr>
        <b/>
        <sz val="12"/>
        <color theme="0"/>
        <rFont val="Calibri"/>
        <family val="2"/>
        <scheme val="minor"/>
      </rPr>
      <t xml:space="preserve"> Expenses </t>
    </r>
  </si>
  <si>
    <t>i. Federal share now requested (line g - line h)</t>
  </si>
  <si>
    <t>e. Total (line c + d)</t>
  </si>
  <si>
    <t xml:space="preserve">Previous total non-federal share </t>
  </si>
  <si>
    <t>Previous total NBRC request</t>
  </si>
  <si>
    <t>•Expense Documents 
(payroll, invoices, etc)</t>
  </si>
  <si>
    <t>Need more rows? Highlight this row and one above then right-click and choose "Unhide"</t>
  </si>
  <si>
    <t>NBRC</t>
  </si>
  <si>
    <t>Protip: save a personalized template for yourself by deleting expense categories you don't need from the table to the left</t>
  </si>
  <si>
    <t>• Current Grant Agreement</t>
  </si>
  <si>
    <t xml:space="preserve">• Blank SF-270 form </t>
  </si>
  <si>
    <t>Instructions:</t>
  </si>
  <si>
    <t>• Budget (SF-424cbw)</t>
  </si>
  <si>
    <t>You're ready to request funds--congrats! Gather the items listed to the right and use them to fill out Sections 1-3 below. Submit this sheet alongside your expense documents and completed SF-270 form to admin@nbrc.gov</t>
  </si>
  <si>
    <t>Payroll - July</t>
  </si>
  <si>
    <t>Payroll - August</t>
  </si>
  <si>
    <t>Payroll - September</t>
  </si>
  <si>
    <t>EMDC - LDD administration - reports and reimbursement req</t>
  </si>
  <si>
    <t>Match</t>
  </si>
  <si>
    <t>Walter Construction - application for pmnt #5</t>
  </si>
  <si>
    <t>Industrial popcorn machine - Per matching funds form, purchased by private donor for project</t>
  </si>
  <si>
    <t>NBRC21GME05</t>
  </si>
  <si>
    <t>Protip: Duplicate the Template sheet once you fill out the project and budget details, use it as a template for future requests, and keep all of your requests organized in one file!</t>
  </si>
  <si>
    <t>Want to customize your budget options or see other optional 'ProTips' for speeding up your next reimbursement? Right-click on "Template" below and unhide the Admin sheet.</t>
  </si>
  <si>
    <t>Pg 1:</t>
  </si>
  <si>
    <t>Pg2:</t>
  </si>
  <si>
    <t>Based on what we entered above, here's what the SF-270 form might look like, with numbers in Box 11 corresponding to Section 3 above:</t>
  </si>
  <si>
    <t xml:space="preserve">•Previous SF-270 request form 
(if applicable)
</t>
  </si>
  <si>
    <t>Current Expense Total</t>
  </si>
  <si>
    <t>Total Current NBRC</t>
  </si>
  <si>
    <t>Total Current Match</t>
  </si>
  <si>
    <t>You're ready to request funds--congrats! Gather the items listed to the right and use them to fill out Sections 1-3 below. If NBRC has requested documentation for a Desk Review, you'll submit this sheet alongside your expense documents and completed SF-270 form to admin@nbrc.gov</t>
  </si>
  <si>
    <t>•Expense Documents (payroll, invoices, etc)</t>
  </si>
  <si>
    <t>•Previous SF-270 request form (if applicable)</t>
  </si>
  <si>
    <t>Grant Project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</si>
</sst>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6"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sz val="11"/>
      <color rgb="FFFF0000"/>
      <name val="Calibri"/>
      <family val="2"/>
      <scheme val="minor"/>
    </font>
    <font>
      <sz val="9"/>
      <color theme="1"/>
      <name val="Segoe UI"/>
      <family val="2"/>
    </font>
    <font>
      <sz val="9"/>
      <color theme="1"/>
      <name val="Calibri"/>
      <family val="2"/>
      <scheme val="minor"/>
    </font>
    <font>
      <b/>
      <i/>
      <sz val="11"/>
      <color theme="1"/>
      <name val="Calibri"/>
      <family val="2"/>
      <scheme val="minor"/>
    </font>
    <font>
      <b/>
      <sz val="12"/>
      <color theme="0"/>
      <name val="Calibri"/>
      <family val="2"/>
      <scheme val="minor"/>
    </font>
    <font>
      <sz val="10"/>
      <color theme="1"/>
      <name val="Calibri"/>
      <family val="2"/>
      <scheme val="minor"/>
    </font>
    <font>
      <b/>
      <sz val="16"/>
      <color theme="0"/>
      <name val="Aharoni"/>
      <charset val="177"/>
    </font>
    <font>
      <b/>
      <sz val="16"/>
      <color theme="0"/>
      <name val="Calibri"/>
      <family val="2"/>
      <scheme val="minor"/>
    </font>
    <font>
      <b/>
      <sz val="11"/>
      <color theme="9" tint="-0.249977111117893"/>
      <name val="Calibri"/>
      <family val="2"/>
      <scheme val="minor"/>
    </font>
    <font>
      <b/>
      <sz val="12"/>
      <color rgb="FFF20079"/>
      <name val="Calibri"/>
      <family val="2"/>
      <scheme val="minor"/>
    </font>
    <font>
      <u/>
      <sz val="11"/>
      <color theme="10"/>
      <name val="Calibri"/>
      <family val="2"/>
      <scheme val="minor"/>
    </font>
    <font>
      <b/>
      <i/>
      <sz val="9"/>
      <color theme="1"/>
      <name val="Calibri"/>
      <family val="2"/>
      <scheme val="minor"/>
    </font>
    <font>
      <b/>
      <i/>
      <sz val="10"/>
      <color theme="1"/>
      <name val="Calibri"/>
      <family val="2"/>
      <scheme val="minor"/>
    </font>
    <font>
      <sz val="12"/>
      <name val="Calibri"/>
      <family val="2"/>
      <scheme val="minor"/>
    </font>
    <font>
      <sz val="12"/>
      <color theme="1"/>
      <name val="Calibri"/>
      <family val="2"/>
      <scheme val="minor"/>
    </font>
    <font>
      <u/>
      <sz val="12"/>
      <color theme="10"/>
      <name val="Calibri"/>
      <family val="2"/>
      <scheme val="minor"/>
    </font>
    <font>
      <b/>
      <sz val="14"/>
      <color rgb="FFF20079"/>
      <name val="Calibri"/>
      <family val="2"/>
      <scheme val="minor"/>
    </font>
    <font>
      <sz val="11"/>
      <name val="Calibri"/>
      <family val="2"/>
      <scheme val="minor"/>
    </font>
    <font>
      <b/>
      <i/>
      <sz val="9"/>
      <color theme="0"/>
      <name val="Calibri"/>
      <family val="2"/>
      <scheme val="minor"/>
    </font>
    <font>
      <b/>
      <sz val="11"/>
      <name val="Calibri"/>
      <family val="2"/>
      <scheme val="minor"/>
    </font>
    <font>
      <sz val="9"/>
      <color theme="4" tint="-0.249977111117893"/>
      <name val="Calibri"/>
      <family val="2"/>
      <scheme val="minor"/>
    </font>
    <font>
      <sz val="11"/>
      <color theme="4" tint="-0.249977111117893"/>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s>
  <borders count="4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0" fontId="14" fillId="0" borderId="0" applyNumberFormat="0" applyFill="0" applyBorder="0" applyAlignment="0" applyProtection="0"/>
  </cellStyleXfs>
  <cellXfs count="116">
    <xf numFmtId="0" fontId="0" fillId="0" borderId="0" xfId="0"/>
    <xf numFmtId="0" fontId="0" fillId="0" borderId="0" xfId="0" applyAlignment="1">
      <alignment wrapText="1"/>
    </xf>
    <xf numFmtId="0" fontId="0" fillId="0" borderId="3" xfId="0" applyBorder="1"/>
    <xf numFmtId="0" fontId="2" fillId="0" borderId="0" xfId="0" applyFont="1" applyAlignment="1">
      <alignment wrapText="1"/>
    </xf>
    <xf numFmtId="0" fontId="5" fillId="0" borderId="0" xfId="0" applyFont="1"/>
    <xf numFmtId="0" fontId="2" fillId="2" borderId="5" xfId="0" applyFont="1" applyFill="1" applyBorder="1" applyAlignment="1">
      <alignment wrapText="1"/>
    </xf>
    <xf numFmtId="0" fontId="2" fillId="2" borderId="6" xfId="0" applyFont="1" applyFill="1" applyBorder="1" applyAlignment="1">
      <alignment wrapText="1"/>
    </xf>
    <xf numFmtId="0" fontId="0" fillId="5" borderId="12" xfId="0" applyFill="1" applyBorder="1" applyAlignment="1">
      <alignment horizontal="center" vertical="center" wrapText="1"/>
    </xf>
    <xf numFmtId="0" fontId="2" fillId="2" borderId="0" xfId="0" applyFont="1" applyFill="1" applyAlignment="1">
      <alignment wrapText="1"/>
    </xf>
    <xf numFmtId="0" fontId="2" fillId="2" borderId="3" xfId="0" applyFont="1" applyFill="1" applyBorder="1" applyAlignment="1">
      <alignment wrapText="1"/>
    </xf>
    <xf numFmtId="0" fontId="9" fillId="2" borderId="13" xfId="0" applyFont="1" applyFill="1" applyBorder="1" applyAlignment="1">
      <alignment vertical="center"/>
    </xf>
    <xf numFmtId="164" fontId="1" fillId="2" borderId="14" xfId="0" applyNumberFormat="1" applyFont="1" applyFill="1" applyBorder="1" applyAlignment="1">
      <alignment horizontal="center"/>
    </xf>
    <xf numFmtId="164" fontId="1" fillId="2" borderId="16" xfId="0" applyNumberFormat="1" applyFont="1" applyFill="1" applyBorder="1" applyAlignment="1">
      <alignment horizontal="center"/>
    </xf>
    <xf numFmtId="14" fontId="0" fillId="0" borderId="12" xfId="0" applyNumberFormat="1" applyBorder="1"/>
    <xf numFmtId="44" fontId="0" fillId="0" borderId="12" xfId="1" applyFont="1" applyBorder="1"/>
    <xf numFmtId="0" fontId="0" fillId="5" borderId="13" xfId="0" applyFill="1" applyBorder="1" applyAlignment="1">
      <alignment horizontal="center" vertical="center" wrapText="1"/>
    </xf>
    <xf numFmtId="0" fontId="0" fillId="5" borderId="14" xfId="0" applyFill="1" applyBorder="1" applyAlignment="1">
      <alignment horizontal="center" vertical="center"/>
    </xf>
    <xf numFmtId="0" fontId="6" fillId="0" borderId="13" xfId="0" applyFont="1" applyBorder="1"/>
    <xf numFmtId="0" fontId="0" fillId="0" borderId="14" xfId="0" applyBorder="1" applyAlignment="1">
      <alignment horizontal="left"/>
    </xf>
    <xf numFmtId="0" fontId="6" fillId="0" borderId="15" xfId="0" applyFont="1" applyBorder="1"/>
    <xf numFmtId="44" fontId="0" fillId="0" borderId="17" xfId="1" applyFont="1" applyBorder="1"/>
    <xf numFmtId="0" fontId="0" fillId="0" borderId="16" xfId="0" applyBorder="1" applyAlignment="1">
      <alignment horizontal="left"/>
    </xf>
    <xf numFmtId="0" fontId="0" fillId="2" borderId="0" xfId="0" applyFill="1" applyAlignment="1">
      <alignment wrapText="1"/>
    </xf>
    <xf numFmtId="0" fontId="0" fillId="2" borderId="0" xfId="0" applyFill="1"/>
    <xf numFmtId="0" fontId="0" fillId="2" borderId="3" xfId="0" applyFill="1" applyBorder="1" applyAlignment="1">
      <alignment horizontal="center" wrapText="1"/>
    </xf>
    <xf numFmtId="0" fontId="0" fillId="2" borderId="4" xfId="0" applyFill="1" applyBorder="1" applyAlignment="1">
      <alignment wrapText="1"/>
    </xf>
    <xf numFmtId="0" fontId="9" fillId="2" borderId="18" xfId="0" applyFont="1" applyFill="1" applyBorder="1" applyAlignment="1">
      <alignment vertical="center"/>
    </xf>
    <xf numFmtId="0" fontId="8" fillId="3" borderId="8" xfId="0" applyFont="1" applyFill="1" applyBorder="1" applyAlignment="1">
      <alignment vertical="center"/>
    </xf>
    <xf numFmtId="164" fontId="1" fillId="2" borderId="19" xfId="0" applyNumberFormat="1" applyFont="1" applyFill="1" applyBorder="1" applyAlignment="1">
      <alignment horizontal="center"/>
    </xf>
    <xf numFmtId="0" fontId="1" fillId="4" borderId="8" xfId="0" applyFont="1" applyFill="1" applyBorder="1" applyAlignment="1">
      <alignment horizontal="center"/>
    </xf>
    <xf numFmtId="164" fontId="1" fillId="2" borderId="20" xfId="0" applyNumberFormat="1" applyFont="1" applyFill="1" applyBorder="1" applyAlignment="1">
      <alignment horizontal="center" vertical="center"/>
    </xf>
    <xf numFmtId="0" fontId="1" fillId="2" borderId="18" xfId="0" applyFont="1" applyFill="1" applyBorder="1" applyAlignment="1">
      <alignment vertical="center"/>
    </xf>
    <xf numFmtId="0" fontId="1" fillId="2" borderId="13" xfId="0" applyFont="1" applyFill="1" applyBorder="1" applyAlignment="1">
      <alignment vertical="center"/>
    </xf>
    <xf numFmtId="0" fontId="1" fillId="2" borderId="15" xfId="0" applyFont="1" applyFill="1" applyBorder="1" applyAlignment="1">
      <alignment vertical="center"/>
    </xf>
    <xf numFmtId="0" fontId="0" fillId="2" borderId="0" xfId="0" applyFill="1" applyAlignment="1">
      <alignment horizontal="left" vertical="top" wrapText="1"/>
    </xf>
    <xf numFmtId="0" fontId="12" fillId="2" borderId="0" xfId="0" applyFont="1" applyFill="1"/>
    <xf numFmtId="44" fontId="1" fillId="2" borderId="24" xfId="0" applyNumberFormat="1" applyFont="1" applyFill="1" applyBorder="1" applyAlignment="1">
      <alignment horizontal="center" vertical="center" wrapText="1"/>
    </xf>
    <xf numFmtId="0" fontId="2" fillId="2" borderId="4" xfId="0" applyFont="1" applyFill="1" applyBorder="1" applyAlignment="1">
      <alignment wrapText="1"/>
    </xf>
    <xf numFmtId="0" fontId="2" fillId="2" borderId="7" xfId="0" applyFont="1" applyFill="1" applyBorder="1" applyAlignment="1">
      <alignment wrapText="1"/>
    </xf>
    <xf numFmtId="0" fontId="6" fillId="2" borderId="15" xfId="0" applyFont="1" applyFill="1" applyBorder="1" applyAlignment="1">
      <alignment horizontal="left" vertical="center"/>
    </xf>
    <xf numFmtId="0" fontId="6" fillId="2" borderId="13" xfId="0" applyFont="1" applyFill="1" applyBorder="1" applyAlignment="1">
      <alignment vertical="center"/>
    </xf>
    <xf numFmtId="0" fontId="13" fillId="2" borderId="0" xfId="0" applyFont="1" applyFill="1" applyAlignment="1">
      <alignment horizontal="left"/>
    </xf>
    <xf numFmtId="0" fontId="0" fillId="2" borderId="3" xfId="0" applyFill="1" applyBorder="1"/>
    <xf numFmtId="0" fontId="0" fillId="2" borderId="26" xfId="0" applyFill="1" applyBorder="1" applyAlignment="1">
      <alignment wrapText="1"/>
    </xf>
    <xf numFmtId="0" fontId="0" fillId="2" borderId="4" xfId="0" applyFill="1" applyBorder="1"/>
    <xf numFmtId="44" fontId="1" fillId="2" borderId="32" xfId="1" applyFont="1" applyFill="1" applyBorder="1" applyAlignment="1">
      <alignment horizontal="left" vertical="center"/>
    </xf>
    <xf numFmtId="0" fontId="1" fillId="0" borderId="19" xfId="0" applyFont="1" applyBorder="1" applyAlignment="1">
      <alignment horizontal="center" vertical="center"/>
    </xf>
    <xf numFmtId="164" fontId="1" fillId="0" borderId="14" xfId="1" applyNumberFormat="1" applyFont="1" applyBorder="1" applyAlignment="1">
      <alignment horizontal="center" vertical="center"/>
    </xf>
    <xf numFmtId="9" fontId="1" fillId="0" borderId="14" xfId="2" applyFont="1" applyBorder="1" applyAlignment="1">
      <alignment horizontal="center" vertical="center"/>
    </xf>
    <xf numFmtId="14" fontId="1" fillId="0" borderId="14" xfId="0" applyNumberFormat="1" applyFont="1" applyBorder="1" applyAlignment="1">
      <alignment horizontal="center" vertical="center"/>
    </xf>
    <xf numFmtId="164" fontId="1" fillId="0" borderId="16" xfId="0" applyNumberFormat="1" applyFont="1" applyBorder="1" applyAlignment="1">
      <alignment horizontal="center" vertical="center"/>
    </xf>
    <xf numFmtId="0" fontId="0" fillId="0" borderId="0" xfId="0" applyAlignment="1">
      <alignment horizontal="left"/>
    </xf>
    <xf numFmtId="0" fontId="0" fillId="2" borderId="0" xfId="0" applyFill="1" applyAlignment="1">
      <alignment vertical="top" wrapText="1"/>
    </xf>
    <xf numFmtId="0" fontId="18" fillId="2" borderId="0" xfId="0" applyFont="1" applyFill="1"/>
    <xf numFmtId="0" fontId="20" fillId="2" borderId="0" xfId="0" applyFont="1" applyFill="1"/>
    <xf numFmtId="0" fontId="19" fillId="2" borderId="0" xfId="3" applyFont="1" applyFill="1" applyAlignment="1">
      <alignment horizontal="left" vertical="top"/>
    </xf>
    <xf numFmtId="0" fontId="17" fillId="2" borderId="0" xfId="0" applyFont="1" applyFill="1" applyAlignment="1">
      <alignment horizontal="left" vertical="top" wrapText="1"/>
    </xf>
    <xf numFmtId="0" fontId="17" fillId="2" borderId="0" xfId="0" applyFont="1" applyFill="1" applyAlignment="1">
      <alignment horizontal="left" vertical="top"/>
    </xf>
    <xf numFmtId="0" fontId="0" fillId="0" borderId="12" xfId="0" applyBorder="1" applyAlignment="1">
      <alignment horizontal="center"/>
    </xf>
    <xf numFmtId="0" fontId="0" fillId="0" borderId="17" xfId="0" applyBorder="1" applyAlignment="1">
      <alignment horizontal="center"/>
    </xf>
    <xf numFmtId="44" fontId="1" fillId="2" borderId="39" xfId="1" applyFont="1" applyFill="1" applyBorder="1" applyAlignment="1">
      <alignment horizontal="center" vertical="center" wrapText="1"/>
    </xf>
    <xf numFmtId="0" fontId="23" fillId="5" borderId="36" xfId="0" applyFont="1" applyFill="1" applyBorder="1" applyAlignment="1">
      <alignment horizontal="left" vertical="center" wrapText="1"/>
    </xf>
    <xf numFmtId="0" fontId="23" fillId="5" borderId="20" xfId="0" applyFont="1" applyFill="1" applyBorder="1" applyAlignment="1">
      <alignment horizontal="left" vertical="center" wrapText="1"/>
    </xf>
    <xf numFmtId="0" fontId="23" fillId="5" borderId="37" xfId="0" applyFont="1" applyFill="1" applyBorder="1" applyAlignment="1">
      <alignment horizontal="left" vertical="center"/>
    </xf>
    <xf numFmtId="0" fontId="18" fillId="2" borderId="0" xfId="0" applyFont="1" applyFill="1" applyAlignment="1">
      <alignment wrapText="1"/>
    </xf>
    <xf numFmtId="0" fontId="24" fillId="0" borderId="40" xfId="0" applyFont="1" applyBorder="1" applyAlignment="1">
      <alignment vertical="top"/>
    </xf>
    <xf numFmtId="14" fontId="25" fillId="0" borderId="41" xfId="0" applyNumberFormat="1" applyFont="1" applyBorder="1" applyAlignment="1">
      <alignment vertical="top"/>
    </xf>
    <xf numFmtId="44" fontId="25" fillId="0" borderId="41" xfId="1" applyFont="1" applyFill="1" applyBorder="1" applyAlignment="1">
      <alignment vertical="top"/>
    </xf>
    <xf numFmtId="0" fontId="25" fillId="0" borderId="41" xfId="0" applyFont="1" applyBorder="1" applyAlignment="1">
      <alignment horizontal="left" vertical="top"/>
    </xf>
    <xf numFmtId="0" fontId="25" fillId="0" borderId="41" xfId="0" applyFont="1" applyBorder="1" applyAlignment="1">
      <alignment horizontal="center" vertical="top"/>
    </xf>
    <xf numFmtId="0" fontId="9" fillId="2" borderId="15" xfId="0" applyFont="1" applyFill="1" applyBorder="1" applyAlignment="1">
      <alignment horizontal="left" vertical="center"/>
    </xf>
    <xf numFmtId="44" fontId="1" fillId="2" borderId="19" xfId="0" applyNumberFormat="1" applyFont="1" applyFill="1" applyBorder="1" applyAlignment="1">
      <alignment horizontal="center"/>
    </xf>
    <xf numFmtId="44" fontId="1" fillId="2" borderId="14" xfId="0" applyNumberFormat="1" applyFont="1" applyFill="1" applyBorder="1" applyAlignment="1">
      <alignment horizontal="center"/>
    </xf>
    <xf numFmtId="44" fontId="1" fillId="2" borderId="16" xfId="0" applyNumberFormat="1" applyFont="1" applyFill="1" applyBorder="1" applyAlignment="1">
      <alignment horizontal="center"/>
    </xf>
    <xf numFmtId="44" fontId="1" fillId="0" borderId="14" xfId="1" applyFont="1" applyBorder="1" applyAlignment="1">
      <alignment horizontal="center" vertical="center"/>
    </xf>
    <xf numFmtId="0" fontId="7" fillId="2" borderId="18"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16" fillId="2" borderId="27"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22" fillId="3" borderId="1"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5"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15" fillId="2" borderId="3"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 fillId="2" borderId="36" xfId="0" applyFont="1" applyFill="1" applyBorder="1" applyAlignment="1">
      <alignment horizontal="center" vertical="center"/>
    </xf>
    <xf numFmtId="0" fontId="1" fillId="2" borderId="25" xfId="0" applyFont="1" applyFill="1" applyBorder="1" applyAlignment="1">
      <alignment horizontal="center" vertical="center"/>
    </xf>
    <xf numFmtId="10" fontId="0" fillId="2" borderId="20" xfId="2" applyNumberFormat="1" applyFont="1" applyFill="1" applyBorder="1" applyAlignment="1">
      <alignment horizontal="center" vertical="center" wrapText="1"/>
    </xf>
    <xf numFmtId="10" fontId="0" fillId="2" borderId="17" xfId="2" applyNumberFormat="1"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21" fillId="2" borderId="0" xfId="0" applyFont="1" applyFill="1" applyAlignment="1">
      <alignment horizontal="left" vertical="top" wrapText="1"/>
    </xf>
    <xf numFmtId="0" fontId="17" fillId="2" borderId="0" xfId="0" applyFont="1" applyFill="1" applyAlignment="1">
      <alignment horizontal="left" vertical="top" wrapText="1"/>
    </xf>
    <xf numFmtId="0" fontId="8" fillId="3" borderId="21" xfId="0" applyFont="1" applyFill="1" applyBorder="1" applyAlignment="1">
      <alignment horizontal="left"/>
    </xf>
    <xf numFmtId="0" fontId="8" fillId="3" borderId="23" xfId="0" applyFont="1" applyFill="1" applyBorder="1" applyAlignment="1">
      <alignment horizontal="left"/>
    </xf>
    <xf numFmtId="0" fontId="8" fillId="3" borderId="21" xfId="0" applyFont="1" applyFill="1" applyBorder="1" applyAlignment="1">
      <alignment horizontal="left" vertical="center"/>
    </xf>
    <xf numFmtId="0" fontId="8" fillId="3" borderId="22" xfId="0" applyFont="1" applyFill="1" applyBorder="1" applyAlignment="1">
      <alignment horizontal="left" vertical="center"/>
    </xf>
    <xf numFmtId="0" fontId="8" fillId="3" borderId="23" xfId="0" applyFont="1" applyFill="1" applyBorder="1" applyAlignment="1">
      <alignment horizontal="left" vertical="center"/>
    </xf>
    <xf numFmtId="0" fontId="2" fillId="3" borderId="1" xfId="0" applyFont="1" applyFill="1" applyBorder="1" applyAlignment="1">
      <alignment horizontal="left" wrapText="1"/>
    </xf>
    <xf numFmtId="0" fontId="2" fillId="3" borderId="2" xfId="0" applyFont="1" applyFill="1" applyBorder="1" applyAlignment="1">
      <alignment horizontal="left" wrapText="1"/>
    </xf>
    <xf numFmtId="0" fontId="2" fillId="3" borderId="5" xfId="0" applyFont="1" applyFill="1" applyBorder="1" applyAlignment="1">
      <alignment horizontal="left" wrapText="1"/>
    </xf>
    <xf numFmtId="0" fontId="2" fillId="3" borderId="7" xfId="0" applyFont="1" applyFill="1" applyBorder="1" applyAlignment="1">
      <alignment horizontal="left" wrapText="1"/>
    </xf>
    <xf numFmtId="0" fontId="15" fillId="2" borderId="1"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 fillId="2" borderId="33" xfId="0" applyFont="1" applyFill="1" applyBorder="1" applyAlignment="1">
      <alignment horizontal="center" vertical="center"/>
    </xf>
    <xf numFmtId="10" fontId="0" fillId="2" borderId="34" xfId="2" applyNumberFormat="1" applyFont="1" applyFill="1" applyBorder="1" applyAlignment="1">
      <alignment horizontal="center" vertical="center" wrapText="1"/>
    </xf>
    <xf numFmtId="0" fontId="4" fillId="2" borderId="35" xfId="0" applyFont="1" applyFill="1" applyBorder="1" applyAlignment="1">
      <alignment horizontal="center" vertical="center" wrapText="1"/>
    </xf>
    <xf numFmtId="10" fontId="1" fillId="0" borderId="14" xfId="2" applyNumberFormat="1" applyFont="1" applyFill="1" applyBorder="1" applyAlignment="1">
      <alignment horizontal="center" vertical="center"/>
    </xf>
    <xf numFmtId="44" fontId="1" fillId="0" borderId="14" xfId="1" applyNumberFormat="1" applyFont="1" applyBorder="1" applyAlignment="1">
      <alignment horizontal="center" vertical="center"/>
    </xf>
    <xf numFmtId="44" fontId="1" fillId="0" borderId="16" xfId="0" applyNumberFormat="1" applyFont="1" applyBorder="1" applyAlignment="1">
      <alignment horizontal="center" vertical="center"/>
    </xf>
  </cellXfs>
  <cellStyles count="4">
    <cellStyle name="Currency" xfId="1" builtinId="4"/>
    <cellStyle name="Hyperlink" xfId="3" builtinId="8"/>
    <cellStyle name="Normal" xfId="0" builtinId="0"/>
    <cellStyle name="Percent" xfId="2" builtinId="5"/>
  </cellStyles>
  <dxfs count="19">
    <dxf>
      <font>
        <b/>
        <i val="0"/>
        <color rgb="FF9C0006"/>
      </font>
      <fill>
        <patternFill patternType="solid">
          <bgColor theme="0" tint="-4.9989318521683403E-2"/>
        </patternFill>
      </fill>
    </dxf>
    <dxf>
      <font>
        <b/>
        <i val="0"/>
        <color rgb="FF9C0006"/>
      </font>
      <fill>
        <patternFill patternType="none">
          <bgColor auto="1"/>
        </patternFill>
      </fill>
    </dxf>
    <dxf>
      <fill>
        <patternFill>
          <bgColor theme="7" tint="0.79998168889431442"/>
        </patternFill>
      </fill>
    </dxf>
    <dxf>
      <font>
        <b/>
        <i val="0"/>
        <color rgb="FF9C0006"/>
      </font>
      <fill>
        <patternFill patternType="solid">
          <bgColor theme="0" tint="-4.9989318521683403E-2"/>
        </patternFill>
      </fill>
    </dxf>
    <dxf>
      <font>
        <b/>
        <i val="0"/>
        <color rgb="FF9C0006"/>
      </font>
      <fill>
        <patternFill patternType="none">
          <bgColor auto="1"/>
        </patternFill>
      </fill>
    </dxf>
    <dxf>
      <fill>
        <patternFill>
          <bgColor theme="7" tint="0.79998168889431442"/>
        </patternFill>
      </fill>
    </dxf>
    <dxf>
      <font>
        <b val="0"/>
        <i val="0"/>
        <strike val="0"/>
        <condense val="0"/>
        <extend val="0"/>
        <outline val="0"/>
        <shadow val="0"/>
        <u val="none"/>
        <vertAlign val="baseline"/>
        <sz val="11"/>
        <color theme="4" tint="-0.249977111117893"/>
        <name val="Calibri"/>
        <family val="2"/>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4" tint="-0.249977111117893"/>
        <name val="Calibri"/>
        <family val="2"/>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4" tint="-0.249977111117893"/>
        <name val="Calibri"/>
        <family val="2"/>
        <scheme val="minor"/>
      </font>
      <numFmt numFmtId="34" formatCode="_(&quot;$&quot;* #,##0.00_);_(&quot;$&quot;* \(#,##0.00\);_(&quot;$&quot;* &quot;-&quot;??_);_(@_)"/>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4" tint="-0.249977111117893"/>
        <name val="Calibri"/>
        <family val="2"/>
        <scheme val="minor"/>
      </font>
      <numFmt numFmtId="34" formatCode="_(&quot;$&quot;* #,##0.00_);_(&quot;$&quot;* \(#,##0.00\);_(&quot;$&quot;* &quot;-&quot;??_);_(@_)"/>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4" tint="-0.249977111117893"/>
        <name val="Calibri"/>
        <family val="2"/>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4" tint="-0.249977111117893"/>
        <name val="Calibri"/>
        <family val="2"/>
        <scheme val="minor"/>
      </font>
      <numFmt numFmtId="34" formatCode="_(&quot;$&quot;* #,##0.00_);_(&quot;$&quot;* \(#,##0.00\);_(&quot;$&quot;* &quot;-&quot;??_);_(@_)"/>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4" tint="-0.249977111117893"/>
        <name val="Calibri"/>
        <family val="2"/>
        <scheme val="minor"/>
      </font>
      <numFmt numFmtId="19" formatCode="m/d/yyyy"/>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9"/>
        <color theme="4" tint="-0.249977111117893"/>
        <name val="Calibri"/>
        <family val="2"/>
        <scheme val="minor"/>
      </font>
      <fill>
        <patternFill patternType="none">
          <fgColor indexed="64"/>
          <bgColor auto="1"/>
        </patternFill>
      </fill>
      <alignment horizontal="general" vertical="top" textRotation="0" wrapText="0" indent="0" justifyLastLine="0" shrinkToFit="0" readingOrder="0"/>
      <border diagonalUp="0" diagonalDown="0" outline="0">
        <left/>
        <right/>
        <top style="thin">
          <color indexed="64"/>
        </top>
        <bottom/>
      </border>
    </dxf>
    <dxf>
      <border outline="0">
        <top style="thin">
          <color indexed="64"/>
        </top>
      </border>
    </dxf>
    <dxf>
      <border outline="0">
        <left style="medium">
          <color indexed="64"/>
        </left>
        <right style="medium">
          <color indexed="64"/>
        </right>
        <top style="thin">
          <color indexed="64"/>
        </top>
        <bottom style="medium">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4" tint="0.59999389629810485"/>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20079"/>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Template!B16"/><Relationship Id="rId3" Type="http://schemas.openxmlformats.org/officeDocument/2006/relationships/hyperlink" Target="#Template!B7"/><Relationship Id="rId7" Type="http://schemas.openxmlformats.org/officeDocument/2006/relationships/image" Target="../media/image4.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hyperlink" Target="#Template!E7"/><Relationship Id="rId5" Type="http://schemas.openxmlformats.org/officeDocument/2006/relationships/image" Target="../media/image3.sv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hyperlink" Target="#Worksheet!B18"/><Relationship Id="rId3" Type="http://schemas.openxmlformats.org/officeDocument/2006/relationships/hyperlink" Target="#Worksheet!B7"/><Relationship Id="rId7" Type="http://schemas.openxmlformats.org/officeDocument/2006/relationships/image" Target="../media/image4.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hyperlink" Target="#Worksheet!E7"/><Relationship Id="rId5" Type="http://schemas.openxmlformats.org/officeDocument/2006/relationships/image" Target="../media/image3.svg"/><Relationship Id="rId10" Type="http://schemas.openxmlformats.org/officeDocument/2006/relationships/image" Target="../media/image6.png"/><Relationship Id="rId4" Type="http://schemas.openxmlformats.org/officeDocument/2006/relationships/image" Target="../media/image2.png"/><Relationship Id="rId9"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350519</xdr:rowOff>
    </xdr:from>
    <xdr:to>
      <xdr:col>1</xdr:col>
      <xdr:colOff>942975</xdr:colOff>
      <xdr:row>4</xdr:row>
      <xdr:rowOff>317492</xdr:rowOff>
    </xdr:to>
    <xdr:pic>
      <xdr:nvPicPr>
        <xdr:cNvPr id="2" name="Picture 1">
          <a:extLst>
            <a:ext uri="{FF2B5EF4-FFF2-40B4-BE49-F238E27FC236}">
              <a16:creationId xmlns:a16="http://schemas.microsoft.com/office/drawing/2014/main" id="{1B453247-A086-41F7-B3CF-B63C740C17A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47568" y1="13904" x2="47568" y2="13904"/>
                      <a14:foregroundMark x1="63243" y1="17647" x2="63243" y2="17647"/>
                      <a14:foregroundMark x1="66486" y1="25668" x2="66486" y2="25668"/>
                      <a14:foregroundMark x1="51351" y1="88235" x2="51351" y2="88235"/>
                      <a14:foregroundMark x1="41622" y1="88235" x2="41622" y2="88235"/>
                      <a14:foregroundMark x1="29730" y1="63636" x2="29730" y2="63636"/>
                      <a14:foregroundMark x1="36757" y1="69519" x2="36757" y2="69519"/>
                      <a14:foregroundMark x1="48649" y1="75401" x2="48649" y2="75401"/>
                      <a14:foregroundMark x1="59459" y1="71658" x2="59459" y2="71658"/>
                      <a14:foregroundMark x1="68108" y1="65775" x2="68108" y2="65775"/>
                      <a14:foregroundMark x1="47568" y1="74332" x2="47568" y2="74332"/>
                      <a14:foregroundMark x1="48649" y1="75401" x2="48649" y2="75401"/>
                    </a14:backgroundRemoval>
                  </a14:imgEffect>
                </a14:imgLayer>
              </a14:imgProps>
            </a:ext>
            <a:ext uri="{28A0092B-C50C-407E-A947-70E740481C1C}">
              <a14:useLocalDpi xmlns:a14="http://schemas.microsoft.com/office/drawing/2010/main" val="0"/>
            </a:ext>
          </a:extLst>
        </a:blip>
        <a:stretch>
          <a:fillRect/>
        </a:stretch>
      </xdr:blipFill>
      <xdr:spPr>
        <a:xfrm>
          <a:off x="99061" y="350519"/>
          <a:ext cx="977264" cy="995673"/>
        </a:xfrm>
        <a:prstGeom prst="rect">
          <a:avLst/>
        </a:prstGeom>
      </xdr:spPr>
    </xdr:pic>
    <xdr:clientData/>
  </xdr:twoCellAnchor>
  <xdr:twoCellAnchor editAs="oneCell">
    <xdr:from>
      <xdr:col>2</xdr:col>
      <xdr:colOff>771525</xdr:colOff>
      <xdr:row>6</xdr:row>
      <xdr:rowOff>19050</xdr:rowOff>
    </xdr:from>
    <xdr:to>
      <xdr:col>2</xdr:col>
      <xdr:colOff>1000124</xdr:colOff>
      <xdr:row>6</xdr:row>
      <xdr:rowOff>247649</xdr:rowOff>
    </xdr:to>
    <xdr:pic>
      <xdr:nvPicPr>
        <xdr:cNvPr id="3" name="Graphic 2" descr="Badge Question Mark with solid fill">
          <a:hlinkClick xmlns:r="http://schemas.openxmlformats.org/officeDocument/2006/relationships" r:id="rId3" tooltip="text"/>
          <a:extLst>
            <a:ext uri="{FF2B5EF4-FFF2-40B4-BE49-F238E27FC236}">
              <a16:creationId xmlns:a16="http://schemas.microsoft.com/office/drawing/2014/main" id="{14910AA9-D6EB-4F3C-AB1F-C3DFDB8D5E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3086100" y="1362075"/>
          <a:ext cx="228599" cy="228599"/>
        </a:xfrm>
        <a:prstGeom prst="rect">
          <a:avLst/>
        </a:prstGeom>
      </xdr:spPr>
    </xdr:pic>
    <xdr:clientData/>
  </xdr:twoCellAnchor>
  <xdr:twoCellAnchor editAs="oneCell">
    <xdr:from>
      <xdr:col>11</xdr:col>
      <xdr:colOff>2743200</xdr:colOff>
      <xdr:row>6</xdr:row>
      <xdr:rowOff>19050</xdr:rowOff>
    </xdr:from>
    <xdr:to>
      <xdr:col>11</xdr:col>
      <xdr:colOff>2974868</xdr:colOff>
      <xdr:row>6</xdr:row>
      <xdr:rowOff>244622</xdr:rowOff>
    </xdr:to>
    <xdr:pic>
      <xdr:nvPicPr>
        <xdr:cNvPr id="4" name="Picture 3">
          <a:hlinkClick xmlns:r="http://schemas.openxmlformats.org/officeDocument/2006/relationships" r:id="rId6"/>
          <a:extLst>
            <a:ext uri="{FF2B5EF4-FFF2-40B4-BE49-F238E27FC236}">
              <a16:creationId xmlns:a16="http://schemas.microsoft.com/office/drawing/2014/main" id="{31205468-2B19-40C0-B516-36642177423D}"/>
            </a:ext>
          </a:extLst>
        </xdr:cNvPr>
        <xdr:cNvPicPr>
          <a:picLocks noChangeAspect="1"/>
        </xdr:cNvPicPr>
      </xdr:nvPicPr>
      <xdr:blipFill>
        <a:blip xmlns:r="http://schemas.openxmlformats.org/officeDocument/2006/relationships" r:embed="rId7"/>
        <a:stretch>
          <a:fillRect/>
        </a:stretch>
      </xdr:blipFill>
      <xdr:spPr>
        <a:xfrm>
          <a:off x="12773025" y="1362075"/>
          <a:ext cx="231668" cy="225572"/>
        </a:xfrm>
        <a:prstGeom prst="rect">
          <a:avLst/>
        </a:prstGeom>
      </xdr:spPr>
    </xdr:pic>
    <xdr:clientData/>
  </xdr:twoCellAnchor>
  <xdr:twoCellAnchor editAs="oneCell">
    <xdr:from>
      <xdr:col>1</xdr:col>
      <xdr:colOff>1924050</xdr:colOff>
      <xdr:row>15</xdr:row>
      <xdr:rowOff>19050</xdr:rowOff>
    </xdr:from>
    <xdr:to>
      <xdr:col>1</xdr:col>
      <xdr:colOff>2155718</xdr:colOff>
      <xdr:row>15</xdr:row>
      <xdr:rowOff>244622</xdr:rowOff>
    </xdr:to>
    <xdr:pic>
      <xdr:nvPicPr>
        <xdr:cNvPr id="5" name="Picture 4">
          <a:hlinkClick xmlns:r="http://schemas.openxmlformats.org/officeDocument/2006/relationships" r:id="rId8"/>
          <a:extLst>
            <a:ext uri="{FF2B5EF4-FFF2-40B4-BE49-F238E27FC236}">
              <a16:creationId xmlns:a16="http://schemas.microsoft.com/office/drawing/2014/main" id="{B80BDA6A-338E-40D9-950B-13F468A3FC9A}"/>
            </a:ext>
          </a:extLst>
        </xdr:cNvPr>
        <xdr:cNvPicPr>
          <a:picLocks noChangeAspect="1"/>
        </xdr:cNvPicPr>
      </xdr:nvPicPr>
      <xdr:blipFill>
        <a:blip xmlns:r="http://schemas.openxmlformats.org/officeDocument/2006/relationships" r:embed="rId7"/>
        <a:stretch>
          <a:fillRect/>
        </a:stretch>
      </xdr:blipFill>
      <xdr:spPr>
        <a:xfrm>
          <a:off x="2124075" y="3762375"/>
          <a:ext cx="231668" cy="225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99061</xdr:colOff>
      <xdr:row>0</xdr:row>
      <xdr:rowOff>350519</xdr:rowOff>
    </xdr:from>
    <xdr:to>
      <xdr:col>1</xdr:col>
      <xdr:colOff>876300</xdr:colOff>
      <xdr:row>6</xdr:row>
      <xdr:rowOff>3167</xdr:rowOff>
    </xdr:to>
    <xdr:pic>
      <xdr:nvPicPr>
        <xdr:cNvPr id="2" name="Picture 1">
          <a:extLst>
            <a:ext uri="{FF2B5EF4-FFF2-40B4-BE49-F238E27FC236}">
              <a16:creationId xmlns:a16="http://schemas.microsoft.com/office/drawing/2014/main" id="{B0B4407C-B148-404E-9E2E-1E22BB9AC02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47568" y1="13904" x2="47568" y2="13904"/>
                      <a14:foregroundMark x1="63243" y1="17647" x2="63243" y2="17647"/>
                      <a14:foregroundMark x1="66486" y1="25668" x2="66486" y2="25668"/>
                      <a14:foregroundMark x1="51351" y1="88235" x2="51351" y2="88235"/>
                      <a14:foregroundMark x1="41622" y1="88235" x2="41622" y2="88235"/>
                      <a14:foregroundMark x1="29730" y1="63636" x2="29730" y2="63636"/>
                      <a14:foregroundMark x1="36757" y1="69519" x2="36757" y2="69519"/>
                      <a14:foregroundMark x1="48649" y1="75401" x2="48649" y2="75401"/>
                      <a14:foregroundMark x1="59459" y1="71658" x2="59459" y2="71658"/>
                      <a14:foregroundMark x1="68108" y1="65775" x2="68108" y2="65775"/>
                      <a14:foregroundMark x1="47568" y1="74332" x2="47568" y2="74332"/>
                      <a14:foregroundMark x1="48649" y1="75401" x2="48649" y2="75401"/>
                    </a14:backgroundRemoval>
                  </a14:imgEffect>
                </a14:imgLayer>
              </a14:imgProps>
            </a:ext>
            <a:ext uri="{28A0092B-C50C-407E-A947-70E740481C1C}">
              <a14:useLocalDpi xmlns:a14="http://schemas.microsoft.com/office/drawing/2010/main" val="0"/>
            </a:ext>
          </a:extLst>
        </a:blip>
        <a:stretch>
          <a:fillRect/>
        </a:stretch>
      </xdr:blipFill>
      <xdr:spPr>
        <a:xfrm>
          <a:off x="99061" y="350519"/>
          <a:ext cx="977264" cy="995673"/>
        </a:xfrm>
        <a:prstGeom prst="rect">
          <a:avLst/>
        </a:prstGeom>
      </xdr:spPr>
    </xdr:pic>
    <xdr:clientData/>
  </xdr:twoCellAnchor>
  <xdr:twoCellAnchor editAs="oneCell">
    <xdr:from>
      <xdr:col>2</xdr:col>
      <xdr:colOff>923925</xdr:colOff>
      <xdr:row>6</xdr:row>
      <xdr:rowOff>28575</xdr:rowOff>
    </xdr:from>
    <xdr:to>
      <xdr:col>2</xdr:col>
      <xdr:colOff>1154429</xdr:colOff>
      <xdr:row>6</xdr:row>
      <xdr:rowOff>255269</xdr:rowOff>
    </xdr:to>
    <xdr:pic>
      <xdr:nvPicPr>
        <xdr:cNvPr id="3" name="Graphic 2" descr="Badge Question Mark with solid fill">
          <a:hlinkClick xmlns:r="http://schemas.openxmlformats.org/officeDocument/2006/relationships" r:id="rId3" tooltip="text"/>
          <a:extLst>
            <a:ext uri="{FF2B5EF4-FFF2-40B4-BE49-F238E27FC236}">
              <a16:creationId xmlns:a16="http://schemas.microsoft.com/office/drawing/2014/main" id="{28D31033-4974-4BBC-8150-810B4ED7037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3305175" y="1371600"/>
          <a:ext cx="228599" cy="228599"/>
        </a:xfrm>
        <a:prstGeom prst="rect">
          <a:avLst/>
        </a:prstGeom>
      </xdr:spPr>
    </xdr:pic>
    <xdr:clientData/>
  </xdr:twoCellAnchor>
  <xdr:twoCellAnchor editAs="oneCell">
    <xdr:from>
      <xdr:col>11</xdr:col>
      <xdr:colOff>2276475</xdr:colOff>
      <xdr:row>6</xdr:row>
      <xdr:rowOff>28575</xdr:rowOff>
    </xdr:from>
    <xdr:to>
      <xdr:col>11</xdr:col>
      <xdr:colOff>2506238</xdr:colOff>
      <xdr:row>6</xdr:row>
      <xdr:rowOff>250337</xdr:rowOff>
    </xdr:to>
    <xdr:pic>
      <xdr:nvPicPr>
        <xdr:cNvPr id="4" name="Picture 3">
          <a:hlinkClick xmlns:r="http://schemas.openxmlformats.org/officeDocument/2006/relationships" r:id="rId6"/>
          <a:extLst>
            <a:ext uri="{FF2B5EF4-FFF2-40B4-BE49-F238E27FC236}">
              <a16:creationId xmlns:a16="http://schemas.microsoft.com/office/drawing/2014/main" id="{689C89E3-E01A-43BF-A6A3-58EE4FEDED97}"/>
            </a:ext>
          </a:extLst>
        </xdr:cNvPr>
        <xdr:cNvPicPr>
          <a:picLocks noChangeAspect="1"/>
        </xdr:cNvPicPr>
      </xdr:nvPicPr>
      <xdr:blipFill>
        <a:blip xmlns:r="http://schemas.openxmlformats.org/officeDocument/2006/relationships" r:embed="rId7"/>
        <a:stretch>
          <a:fillRect/>
        </a:stretch>
      </xdr:blipFill>
      <xdr:spPr>
        <a:xfrm>
          <a:off x="12363450" y="1371600"/>
          <a:ext cx="231668" cy="225572"/>
        </a:xfrm>
        <a:prstGeom prst="rect">
          <a:avLst/>
        </a:prstGeom>
      </xdr:spPr>
    </xdr:pic>
    <xdr:clientData/>
  </xdr:twoCellAnchor>
  <xdr:twoCellAnchor editAs="oneCell">
    <xdr:from>
      <xdr:col>1</xdr:col>
      <xdr:colOff>1924050</xdr:colOff>
      <xdr:row>16</xdr:row>
      <xdr:rowOff>19050</xdr:rowOff>
    </xdr:from>
    <xdr:to>
      <xdr:col>1</xdr:col>
      <xdr:colOff>2151908</xdr:colOff>
      <xdr:row>16</xdr:row>
      <xdr:rowOff>248432</xdr:rowOff>
    </xdr:to>
    <xdr:pic>
      <xdr:nvPicPr>
        <xdr:cNvPr id="5" name="Picture 4">
          <a:hlinkClick xmlns:r="http://schemas.openxmlformats.org/officeDocument/2006/relationships" r:id="rId8"/>
          <a:extLst>
            <a:ext uri="{FF2B5EF4-FFF2-40B4-BE49-F238E27FC236}">
              <a16:creationId xmlns:a16="http://schemas.microsoft.com/office/drawing/2014/main" id="{7729D810-0B72-4239-9F30-1711291244CB}"/>
            </a:ext>
          </a:extLst>
        </xdr:cNvPr>
        <xdr:cNvPicPr>
          <a:picLocks noChangeAspect="1"/>
        </xdr:cNvPicPr>
      </xdr:nvPicPr>
      <xdr:blipFill>
        <a:blip xmlns:r="http://schemas.openxmlformats.org/officeDocument/2006/relationships" r:embed="rId7"/>
        <a:stretch>
          <a:fillRect/>
        </a:stretch>
      </xdr:blipFill>
      <xdr:spPr>
        <a:xfrm>
          <a:off x="2124075" y="3762375"/>
          <a:ext cx="231668" cy="225572"/>
        </a:xfrm>
        <a:prstGeom prst="rect">
          <a:avLst/>
        </a:prstGeom>
      </xdr:spPr>
    </xdr:pic>
    <xdr:clientData/>
  </xdr:twoCellAnchor>
  <xdr:twoCellAnchor editAs="oneCell">
    <xdr:from>
      <xdr:col>1</xdr:col>
      <xdr:colOff>38100</xdr:colOff>
      <xdr:row>40</xdr:row>
      <xdr:rowOff>57150</xdr:rowOff>
    </xdr:from>
    <xdr:to>
      <xdr:col>6</xdr:col>
      <xdr:colOff>964834</xdr:colOff>
      <xdr:row>72</xdr:row>
      <xdr:rowOff>92333</xdr:rowOff>
    </xdr:to>
    <xdr:pic>
      <xdr:nvPicPr>
        <xdr:cNvPr id="8" name="Picture 7">
          <a:extLst>
            <a:ext uri="{FF2B5EF4-FFF2-40B4-BE49-F238E27FC236}">
              <a16:creationId xmlns:a16="http://schemas.microsoft.com/office/drawing/2014/main" id="{3B799C06-B6FC-B392-62CD-86BA63216941}"/>
            </a:ext>
          </a:extLst>
        </xdr:cNvPr>
        <xdr:cNvPicPr>
          <a:picLocks noChangeAspect="1"/>
        </xdr:cNvPicPr>
      </xdr:nvPicPr>
      <xdr:blipFill>
        <a:blip xmlns:r="http://schemas.openxmlformats.org/officeDocument/2006/relationships" r:embed="rId9"/>
        <a:stretch>
          <a:fillRect/>
        </a:stretch>
      </xdr:blipFill>
      <xdr:spPr>
        <a:xfrm>
          <a:off x="238125" y="7315200"/>
          <a:ext cx="6477904" cy="6401693"/>
        </a:xfrm>
        <a:prstGeom prst="rect">
          <a:avLst/>
        </a:prstGeom>
      </xdr:spPr>
    </xdr:pic>
    <xdr:clientData/>
  </xdr:twoCellAnchor>
  <xdr:twoCellAnchor editAs="oneCell">
    <xdr:from>
      <xdr:col>7</xdr:col>
      <xdr:colOff>47625</xdr:colOff>
      <xdr:row>40</xdr:row>
      <xdr:rowOff>66675</xdr:rowOff>
    </xdr:from>
    <xdr:to>
      <xdr:col>13</xdr:col>
      <xdr:colOff>305671</xdr:colOff>
      <xdr:row>71</xdr:row>
      <xdr:rowOff>65631</xdr:rowOff>
    </xdr:to>
    <xdr:pic>
      <xdr:nvPicPr>
        <xdr:cNvPr id="9" name="Picture 8">
          <a:extLst>
            <a:ext uri="{FF2B5EF4-FFF2-40B4-BE49-F238E27FC236}">
              <a16:creationId xmlns:a16="http://schemas.microsoft.com/office/drawing/2014/main" id="{D2E82891-BCE8-4B2F-E23D-481F7316DC0C}"/>
            </a:ext>
          </a:extLst>
        </xdr:cNvPr>
        <xdr:cNvPicPr>
          <a:picLocks noChangeAspect="1"/>
        </xdr:cNvPicPr>
      </xdr:nvPicPr>
      <xdr:blipFill>
        <a:blip xmlns:r="http://schemas.openxmlformats.org/officeDocument/2006/relationships" r:embed="rId10"/>
        <a:stretch>
          <a:fillRect/>
        </a:stretch>
      </xdr:blipFill>
      <xdr:spPr>
        <a:xfrm>
          <a:off x="6953250" y="7324725"/>
          <a:ext cx="6239746" cy="617306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87B6BB-941F-4AE4-A904-D1ED1C0B85ED}" name="Table2" displayName="Table2" ref="E9:L40" totalsRowShown="0" headerRowDxfId="18" dataDxfId="16" headerRowBorderDxfId="17" tableBorderDxfId="15" totalsRowBorderDxfId="14">
  <autoFilter ref="E9:L40" xr:uid="{4E87B6BB-941F-4AE4-A904-D1ED1C0B85ED}"/>
  <tableColumns count="8">
    <tableColumn id="1" xr3:uid="{595955A5-6A94-4C84-A63D-761C699C179C}" name="Budget category" dataDxfId="13"/>
    <tableColumn id="2" xr3:uid="{D80704B9-B81B-4775-AB29-520F38E2E996}" name="Expense Date" dataDxfId="12"/>
    <tableColumn id="3" xr3:uid="{18D21D76-7AE2-46EE-8F03-3469EA45FB4C}" name="Expense Amount" dataDxfId="11" dataCellStyle="Currency"/>
    <tableColumn id="4" xr3:uid="{E9E304C9-6CC8-498B-8780-CFD787B9F592}" name="Source" dataDxfId="10"/>
    <tableColumn id="5" xr3:uid="{6AC1B231-39AE-421A-A463-F0B02C3140FE}" name="NBRC Amount" dataDxfId="9" dataCellStyle="Currency">
      <calculatedColumnFormula>IF(H10="NBRC",G10,IF(OR(H10="",H10="Split"),ROUND(G10*$C$10,2),0))</calculatedColumnFormula>
    </tableColumn>
    <tableColumn id="6" xr3:uid="{3DDD0B18-4652-417D-84DF-53CF75B91665}" name="Match Amount" dataDxfId="8" dataCellStyle="Currency">
      <calculatedColumnFormula>G10-I10</calculatedColumnFormula>
    </tableColumn>
    <tableColumn id="7" xr3:uid="{308C2083-5237-48F9-83CB-E2CC4F57C52D}" name="Pg #" dataDxfId="7"/>
    <tableColumn id="8" xr3:uid="{F3229961-386A-45C7-BAD9-C9736FA9A53C}" name="Notes" dataDxfId="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F03332-89C3-4B99-9C11-380DD997C53C}" name="budget" displayName="budget" ref="A2:A27" totalsRowShown="0">
  <autoFilter ref="A2:A27" xr:uid="{E7F03332-89C3-4B99-9C11-380DD997C53C}"/>
  <tableColumns count="1">
    <tableColumn id="1" xr3:uid="{61D564A4-6AF0-4C9D-918D-812FD39B58AA}" name="424cbw categories"/>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brc.gov/content/administration"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brc.gov/content/administration"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83D01-1330-40C2-B8C3-54C2ACC28AED}">
  <sheetPr>
    <tabColor theme="0"/>
  </sheetPr>
  <dimension ref="A1:M67"/>
  <sheetViews>
    <sheetView tabSelected="1" zoomScaleNormal="100" workbookViewId="0">
      <selection activeCell="C8" sqref="C8"/>
    </sheetView>
  </sheetViews>
  <sheetFormatPr defaultRowHeight="15" x14ac:dyDescent="0.25"/>
  <cols>
    <col min="1" max="1" width="2" customWidth="1"/>
    <col min="2" max="2" width="32.7109375" customWidth="1"/>
    <col min="3" max="3" width="15.7109375" customWidth="1"/>
    <col min="4" max="4" width="2.5703125" customWidth="1"/>
    <col min="5" max="5" width="17.42578125" customWidth="1"/>
    <col min="6" max="6" width="15.140625" customWidth="1"/>
    <col min="7" max="7" width="18.140625" customWidth="1"/>
    <col min="8" max="8" width="14.140625" customWidth="1"/>
    <col min="9" max="9" width="15.5703125" customWidth="1"/>
    <col min="10" max="10" width="16.28515625" customWidth="1"/>
    <col min="11" max="11" width="7.85546875" customWidth="1"/>
    <col min="12" max="12" width="45.140625" customWidth="1"/>
    <col min="13" max="13" width="2.140625" customWidth="1"/>
  </cols>
  <sheetData>
    <row r="1" spans="1:13" ht="30.75" customHeight="1" thickBot="1" x14ac:dyDescent="0.3">
      <c r="A1" s="94" t="s">
        <v>49</v>
      </c>
      <c r="B1" s="95"/>
      <c r="C1" s="95"/>
      <c r="D1" s="95"/>
      <c r="E1" s="95"/>
      <c r="F1" s="95"/>
      <c r="G1" s="95"/>
      <c r="H1" s="95"/>
      <c r="I1" s="95"/>
      <c r="J1" s="95"/>
      <c r="K1" s="95"/>
      <c r="L1" s="95"/>
      <c r="M1" s="96"/>
    </row>
    <row r="2" spans="1:13" ht="18.75" x14ac:dyDescent="0.3">
      <c r="A2" s="24"/>
      <c r="B2" s="41"/>
      <c r="C2" s="54" t="s">
        <v>66</v>
      </c>
      <c r="D2" s="35"/>
      <c r="E2" s="54"/>
      <c r="F2" s="54"/>
      <c r="G2" s="54"/>
      <c r="H2" s="54"/>
      <c r="I2" s="54" t="s">
        <v>52</v>
      </c>
      <c r="J2" s="54"/>
      <c r="K2" s="23"/>
      <c r="L2" s="23"/>
      <c r="M2" s="25"/>
    </row>
    <row r="3" spans="1:13" s="1" customFormat="1" ht="15.75" customHeight="1" x14ac:dyDescent="0.25">
      <c r="A3" s="24"/>
      <c r="B3" s="52"/>
      <c r="C3" s="97" t="s">
        <v>86</v>
      </c>
      <c r="D3" s="97"/>
      <c r="E3" s="97"/>
      <c r="F3" s="97"/>
      <c r="G3" s="97"/>
      <c r="H3" s="97"/>
      <c r="I3" s="98" t="s">
        <v>64</v>
      </c>
      <c r="J3" s="98"/>
      <c r="K3" s="56"/>
      <c r="L3" s="53" t="s">
        <v>88</v>
      </c>
      <c r="M3" s="25"/>
    </row>
    <row r="4" spans="1:13" s="1" customFormat="1" ht="15.75" customHeight="1" x14ac:dyDescent="0.25">
      <c r="A4" s="24"/>
      <c r="B4" s="34"/>
      <c r="C4" s="97"/>
      <c r="D4" s="97"/>
      <c r="E4" s="97"/>
      <c r="F4" s="97"/>
      <c r="G4" s="97"/>
      <c r="H4" s="97"/>
      <c r="I4" s="98" t="s">
        <v>67</v>
      </c>
      <c r="J4" s="98"/>
      <c r="K4" s="56"/>
      <c r="L4" s="64" t="s">
        <v>87</v>
      </c>
      <c r="M4" s="25"/>
    </row>
    <row r="5" spans="1:13" s="1" customFormat="1" ht="29.25" customHeight="1" x14ac:dyDescent="0.25">
      <c r="A5" s="24"/>
      <c r="B5" s="34"/>
      <c r="C5" s="97"/>
      <c r="D5" s="97"/>
      <c r="E5" s="97"/>
      <c r="F5" s="97"/>
      <c r="G5" s="97"/>
      <c r="H5" s="97"/>
      <c r="I5" s="55" t="s">
        <v>65</v>
      </c>
      <c r="J5" s="56"/>
      <c r="K5" s="53"/>
      <c r="L5" s="53"/>
      <c r="M5" s="25"/>
    </row>
    <row r="6" spans="1:13" s="1" customFormat="1" ht="8.25" customHeight="1" thickBot="1" x14ac:dyDescent="0.3">
      <c r="A6" s="24"/>
      <c r="B6" s="22"/>
      <c r="C6" s="22"/>
      <c r="D6" s="22"/>
      <c r="E6" s="23"/>
      <c r="F6" s="22"/>
      <c r="G6" s="22"/>
      <c r="H6" s="22"/>
      <c r="I6" s="23"/>
      <c r="J6" s="23"/>
      <c r="K6" s="23"/>
      <c r="L6" s="23"/>
      <c r="M6" s="25"/>
    </row>
    <row r="7" spans="1:13" ht="21.75" thickBot="1" x14ac:dyDescent="0.4">
      <c r="A7" s="24"/>
      <c r="B7" s="99" t="s">
        <v>54</v>
      </c>
      <c r="C7" s="100"/>
      <c r="D7" s="23"/>
      <c r="E7" s="101" t="s">
        <v>55</v>
      </c>
      <c r="F7" s="102"/>
      <c r="G7" s="102"/>
      <c r="H7" s="102"/>
      <c r="I7" s="102"/>
      <c r="J7" s="102"/>
      <c r="K7" s="102"/>
      <c r="L7" s="103"/>
      <c r="M7" s="25"/>
    </row>
    <row r="8" spans="1:13" ht="22.15" customHeight="1" x14ac:dyDescent="0.25">
      <c r="A8" s="24"/>
      <c r="B8" s="31" t="s">
        <v>89</v>
      </c>
      <c r="C8" s="46"/>
      <c r="D8" s="23"/>
      <c r="E8" s="75" t="s">
        <v>37</v>
      </c>
      <c r="F8" s="76"/>
      <c r="G8" s="76"/>
      <c r="H8" s="30" t="str">
        <f>IF(C9&lt;&gt;"",C9*0.95-C14,"")</f>
        <v/>
      </c>
      <c r="I8" s="77" t="str">
        <f>IF(C9="","","(There is "&amp;DOLLAR(C9-C14)&amp;" remaining in this NBRC award, with 5% held until project closeout)")</f>
        <v/>
      </c>
      <c r="J8" s="78"/>
      <c r="K8" s="78"/>
      <c r="L8" s="79"/>
      <c r="M8" s="25"/>
    </row>
    <row r="9" spans="1:13" ht="16.5" customHeight="1" x14ac:dyDescent="0.25">
      <c r="A9" s="24"/>
      <c r="B9" s="32" t="s">
        <v>1</v>
      </c>
      <c r="C9" s="74"/>
      <c r="D9" s="23"/>
      <c r="E9" s="61" t="s">
        <v>5</v>
      </c>
      <c r="F9" s="62" t="s">
        <v>6</v>
      </c>
      <c r="G9" s="62" t="s">
        <v>4</v>
      </c>
      <c r="H9" s="62" t="s">
        <v>40</v>
      </c>
      <c r="I9" s="62" t="s">
        <v>41</v>
      </c>
      <c r="J9" s="62" t="s">
        <v>3</v>
      </c>
      <c r="K9" s="62" t="s">
        <v>7</v>
      </c>
      <c r="L9" s="63" t="s">
        <v>8</v>
      </c>
      <c r="M9" s="25"/>
    </row>
    <row r="10" spans="1:13" x14ac:dyDescent="0.25">
      <c r="A10" s="24"/>
      <c r="B10" s="32" t="s">
        <v>2</v>
      </c>
      <c r="C10" s="113"/>
      <c r="D10" s="23"/>
      <c r="E10" s="65"/>
      <c r="F10" s="66"/>
      <c r="G10" s="67"/>
      <c r="H10" s="68"/>
      <c r="I10" s="67">
        <f>IF(H10="NBRC",G10,IF(OR(H10="",H10="Split"),ROUND(G10*$C$10,2),0))</f>
        <v>0</v>
      </c>
      <c r="J10" s="67">
        <f t="shared" ref="J10:J40" si="0">G10-I10</f>
        <v>0</v>
      </c>
      <c r="K10" s="69"/>
      <c r="L10" s="68"/>
      <c r="M10" s="25"/>
    </row>
    <row r="11" spans="1:13" x14ac:dyDescent="0.25">
      <c r="A11" s="24"/>
      <c r="B11" s="32" t="s">
        <v>36</v>
      </c>
      <c r="C11" s="49"/>
      <c r="D11" s="23"/>
      <c r="E11" s="65"/>
      <c r="F11" s="66"/>
      <c r="G11" s="67"/>
      <c r="H11" s="68"/>
      <c r="I11" s="67">
        <f t="shared" ref="I11:I40" si="1">IF(H11="NBRC",G11,IF(OR(H11="",H11="Split"),ROUND(G11*$C$10,2),0))</f>
        <v>0</v>
      </c>
      <c r="J11" s="67">
        <f t="shared" si="0"/>
        <v>0</v>
      </c>
      <c r="K11" s="69"/>
      <c r="L11" s="68"/>
      <c r="M11" s="25"/>
    </row>
    <row r="12" spans="1:13" x14ac:dyDescent="0.25">
      <c r="A12" s="24"/>
      <c r="B12" s="32" t="s">
        <v>35</v>
      </c>
      <c r="C12" s="49"/>
      <c r="D12" s="23"/>
      <c r="E12" s="65"/>
      <c r="F12" s="66"/>
      <c r="G12" s="67"/>
      <c r="H12" s="68"/>
      <c r="I12" s="67">
        <f t="shared" si="1"/>
        <v>0</v>
      </c>
      <c r="J12" s="67">
        <f t="shared" si="0"/>
        <v>0</v>
      </c>
      <c r="K12" s="69"/>
      <c r="L12" s="68"/>
      <c r="M12" s="25"/>
    </row>
    <row r="13" spans="1:13" x14ac:dyDescent="0.25">
      <c r="A13" s="24"/>
      <c r="B13" s="32" t="s">
        <v>58</v>
      </c>
      <c r="C13" s="114"/>
      <c r="D13" s="23"/>
      <c r="E13" s="65"/>
      <c r="F13" s="66"/>
      <c r="G13" s="67"/>
      <c r="H13" s="68"/>
      <c r="I13" s="67">
        <f t="shared" si="1"/>
        <v>0</v>
      </c>
      <c r="J13" s="67">
        <f t="shared" si="0"/>
        <v>0</v>
      </c>
      <c r="K13" s="69"/>
      <c r="L13" s="68"/>
      <c r="M13" s="25"/>
    </row>
    <row r="14" spans="1:13" ht="15.75" thickBot="1" x14ac:dyDescent="0.3">
      <c r="A14" s="24"/>
      <c r="B14" s="33" t="s">
        <v>59</v>
      </c>
      <c r="C14" s="115"/>
      <c r="D14" s="23"/>
      <c r="E14" s="65"/>
      <c r="F14" s="66"/>
      <c r="G14" s="67"/>
      <c r="H14" s="68"/>
      <c r="I14" s="67">
        <f t="shared" si="1"/>
        <v>0</v>
      </c>
      <c r="J14" s="67">
        <f t="shared" si="0"/>
        <v>0</v>
      </c>
      <c r="K14" s="69"/>
      <c r="L14" s="68"/>
      <c r="M14" s="25"/>
    </row>
    <row r="15" spans="1:13" ht="15.75" thickBot="1" x14ac:dyDescent="0.3">
      <c r="A15" s="24"/>
      <c r="B15" s="23"/>
      <c r="C15" s="23"/>
      <c r="D15" s="23"/>
      <c r="E15" s="65"/>
      <c r="F15" s="66"/>
      <c r="G15" s="67"/>
      <c r="H15" s="68"/>
      <c r="I15" s="67">
        <f t="shared" si="1"/>
        <v>0</v>
      </c>
      <c r="J15" s="67">
        <f t="shared" si="0"/>
        <v>0</v>
      </c>
      <c r="K15" s="69"/>
      <c r="L15" s="68"/>
      <c r="M15" s="25"/>
    </row>
    <row r="16" spans="1:13" ht="21.75" thickBot="1" x14ac:dyDescent="0.3">
      <c r="A16" s="24"/>
      <c r="B16" s="27" t="s">
        <v>53</v>
      </c>
      <c r="C16" s="29" t="s">
        <v>48</v>
      </c>
      <c r="D16" s="8"/>
      <c r="E16" s="65"/>
      <c r="F16" s="66"/>
      <c r="G16" s="67"/>
      <c r="H16" s="68"/>
      <c r="I16" s="67">
        <f t="shared" si="1"/>
        <v>0</v>
      </c>
      <c r="J16" s="67">
        <f t="shared" si="0"/>
        <v>0</v>
      </c>
      <c r="K16" s="69"/>
      <c r="L16" s="68"/>
      <c r="M16" s="25"/>
    </row>
    <row r="17" spans="1:13" x14ac:dyDescent="0.25">
      <c r="A17" s="24"/>
      <c r="B17" s="26" t="s">
        <v>43</v>
      </c>
      <c r="C17" s="71">
        <f>C22+C23</f>
        <v>0</v>
      </c>
      <c r="D17" s="8"/>
      <c r="E17" s="65"/>
      <c r="F17" s="66"/>
      <c r="G17" s="67"/>
      <c r="H17" s="68"/>
      <c r="I17" s="67">
        <f t="shared" si="1"/>
        <v>0</v>
      </c>
      <c r="J17" s="67">
        <f t="shared" si="0"/>
        <v>0</v>
      </c>
      <c r="K17" s="69"/>
      <c r="L17" s="68"/>
      <c r="M17" s="25"/>
    </row>
    <row r="18" spans="1:13" x14ac:dyDescent="0.25">
      <c r="A18" s="24"/>
      <c r="B18" s="10" t="s">
        <v>44</v>
      </c>
      <c r="C18" s="72">
        <v>0</v>
      </c>
      <c r="D18" s="8"/>
      <c r="E18" s="65"/>
      <c r="F18" s="66"/>
      <c r="G18" s="67"/>
      <c r="H18" s="68"/>
      <c r="I18" s="67">
        <f t="shared" si="1"/>
        <v>0</v>
      </c>
      <c r="J18" s="67">
        <f t="shared" si="0"/>
        <v>0</v>
      </c>
      <c r="K18" s="69"/>
      <c r="L18" s="68"/>
      <c r="M18" s="25"/>
    </row>
    <row r="19" spans="1:13" x14ac:dyDescent="0.25">
      <c r="A19" s="24"/>
      <c r="B19" s="10" t="s">
        <v>45</v>
      </c>
      <c r="C19" s="72">
        <f>C17-C18</f>
        <v>0</v>
      </c>
      <c r="D19" s="8"/>
      <c r="E19" s="65"/>
      <c r="F19" s="66"/>
      <c r="G19" s="67"/>
      <c r="H19" s="68"/>
      <c r="I19" s="67">
        <f t="shared" si="1"/>
        <v>0</v>
      </c>
      <c r="J19" s="67">
        <f t="shared" si="0"/>
        <v>0</v>
      </c>
      <c r="K19" s="69"/>
      <c r="L19" s="68"/>
      <c r="M19" s="25"/>
    </row>
    <row r="20" spans="1:13" x14ac:dyDescent="0.25">
      <c r="A20" s="24"/>
      <c r="B20" s="10" t="s">
        <v>51</v>
      </c>
      <c r="C20" s="72">
        <v>0</v>
      </c>
      <c r="D20" s="8"/>
      <c r="E20" s="65"/>
      <c r="F20" s="66"/>
      <c r="G20" s="67"/>
      <c r="H20" s="68"/>
      <c r="I20" s="67">
        <f t="shared" si="1"/>
        <v>0</v>
      </c>
      <c r="J20" s="67">
        <f t="shared" si="0"/>
        <v>0</v>
      </c>
      <c r="K20" s="69"/>
      <c r="L20" s="68"/>
      <c r="M20" s="25"/>
    </row>
    <row r="21" spans="1:13" x14ac:dyDescent="0.25">
      <c r="A21" s="24"/>
      <c r="B21" s="10" t="s">
        <v>57</v>
      </c>
      <c r="C21" s="72">
        <f>C19+C20</f>
        <v>0</v>
      </c>
      <c r="D21" s="8"/>
      <c r="E21" s="65"/>
      <c r="F21" s="66"/>
      <c r="G21" s="67"/>
      <c r="H21" s="68"/>
      <c r="I21" s="67">
        <f t="shared" si="1"/>
        <v>0</v>
      </c>
      <c r="J21" s="67">
        <f t="shared" si="0"/>
        <v>0</v>
      </c>
      <c r="K21" s="69"/>
      <c r="L21" s="68"/>
      <c r="M21" s="25"/>
    </row>
    <row r="22" spans="1:13" x14ac:dyDescent="0.25">
      <c r="A22" s="24"/>
      <c r="B22" s="10" t="s">
        <v>50</v>
      </c>
      <c r="C22" s="72">
        <f>C13+J42</f>
        <v>0</v>
      </c>
      <c r="D22" s="8"/>
      <c r="E22" s="65"/>
      <c r="F22" s="66"/>
      <c r="G22" s="67"/>
      <c r="H22" s="68"/>
      <c r="I22" s="67">
        <f t="shared" si="1"/>
        <v>0</v>
      </c>
      <c r="J22" s="67">
        <f t="shared" si="0"/>
        <v>0</v>
      </c>
      <c r="K22" s="69"/>
      <c r="L22" s="68"/>
      <c r="M22" s="25"/>
    </row>
    <row r="23" spans="1:13" x14ac:dyDescent="0.25">
      <c r="A23" s="24"/>
      <c r="B23" s="10" t="s">
        <v>46</v>
      </c>
      <c r="C23" s="72">
        <f>C25+C24</f>
        <v>0</v>
      </c>
      <c r="D23" s="8"/>
      <c r="E23" s="65"/>
      <c r="F23" s="66"/>
      <c r="G23" s="67"/>
      <c r="H23" s="68"/>
      <c r="I23" s="67">
        <f t="shared" si="1"/>
        <v>0</v>
      </c>
      <c r="J23" s="67">
        <f t="shared" si="0"/>
        <v>0</v>
      </c>
      <c r="K23" s="69"/>
      <c r="L23" s="68"/>
      <c r="M23" s="25"/>
    </row>
    <row r="24" spans="1:13" x14ac:dyDescent="0.25">
      <c r="A24" s="24"/>
      <c r="B24" s="10" t="s">
        <v>47</v>
      </c>
      <c r="C24" s="72">
        <f>C14</f>
        <v>0</v>
      </c>
      <c r="D24" s="8"/>
      <c r="E24" s="65"/>
      <c r="F24" s="66"/>
      <c r="G24" s="67"/>
      <c r="H24" s="68"/>
      <c r="I24" s="67">
        <f t="shared" si="1"/>
        <v>0</v>
      </c>
      <c r="J24" s="67">
        <f t="shared" si="0"/>
        <v>0</v>
      </c>
      <c r="K24" s="69"/>
      <c r="L24" s="68"/>
      <c r="M24" s="25"/>
    </row>
    <row r="25" spans="1:13" ht="19.899999999999999" customHeight="1" thickBot="1" x14ac:dyDescent="0.3">
      <c r="A25" s="24"/>
      <c r="B25" s="70" t="s">
        <v>56</v>
      </c>
      <c r="C25" s="73">
        <f>I42</f>
        <v>0</v>
      </c>
      <c r="D25" s="8"/>
      <c r="E25" s="65"/>
      <c r="F25" s="66"/>
      <c r="G25" s="67"/>
      <c r="H25" s="68"/>
      <c r="I25" s="67">
        <f t="shared" si="1"/>
        <v>0</v>
      </c>
      <c r="J25" s="67">
        <f t="shared" si="0"/>
        <v>0</v>
      </c>
      <c r="K25" s="69"/>
      <c r="L25" s="68"/>
      <c r="M25" s="25"/>
    </row>
    <row r="26" spans="1:13" hidden="1" x14ac:dyDescent="0.25">
      <c r="A26" s="24"/>
      <c r="B26" s="22"/>
      <c r="C26" s="22"/>
      <c r="D26" s="22"/>
      <c r="E26" s="65"/>
      <c r="F26" s="66"/>
      <c r="G26" s="67"/>
      <c r="H26" s="68"/>
      <c r="I26" s="67">
        <f t="shared" si="1"/>
        <v>0</v>
      </c>
      <c r="J26" s="67">
        <f t="shared" si="0"/>
        <v>0</v>
      </c>
      <c r="K26" s="69"/>
      <c r="L26" s="68"/>
      <c r="M26" s="25"/>
    </row>
    <row r="27" spans="1:13" hidden="1" x14ac:dyDescent="0.25">
      <c r="A27" s="24"/>
      <c r="B27" s="22"/>
      <c r="C27" s="22"/>
      <c r="D27" s="22"/>
      <c r="E27" s="65"/>
      <c r="F27" s="66"/>
      <c r="G27" s="67"/>
      <c r="H27" s="68"/>
      <c r="I27" s="67">
        <f t="shared" si="1"/>
        <v>0</v>
      </c>
      <c r="J27" s="67">
        <f t="shared" si="0"/>
        <v>0</v>
      </c>
      <c r="K27" s="69"/>
      <c r="L27" s="68"/>
      <c r="M27" s="25"/>
    </row>
    <row r="28" spans="1:13" hidden="1" x14ac:dyDescent="0.25">
      <c r="A28" s="42"/>
      <c r="B28" s="23"/>
      <c r="C28" s="23"/>
      <c r="D28" s="23"/>
      <c r="E28" s="65"/>
      <c r="F28" s="66"/>
      <c r="G28" s="67"/>
      <c r="H28" s="68"/>
      <c r="I28" s="67">
        <f t="shared" si="1"/>
        <v>0</v>
      </c>
      <c r="J28" s="67">
        <f t="shared" si="0"/>
        <v>0</v>
      </c>
      <c r="K28" s="69"/>
      <c r="L28" s="68"/>
      <c r="M28" s="44"/>
    </row>
    <row r="29" spans="1:13" hidden="1" x14ac:dyDescent="0.25">
      <c r="A29" s="42"/>
      <c r="B29" s="23"/>
      <c r="C29" s="23"/>
      <c r="D29" s="23"/>
      <c r="E29" s="65"/>
      <c r="F29" s="66"/>
      <c r="G29" s="67"/>
      <c r="H29" s="68"/>
      <c r="I29" s="67">
        <f t="shared" si="1"/>
        <v>0</v>
      </c>
      <c r="J29" s="67">
        <f t="shared" si="0"/>
        <v>0</v>
      </c>
      <c r="K29" s="69"/>
      <c r="L29" s="68"/>
      <c r="M29" s="44"/>
    </row>
    <row r="30" spans="1:13" hidden="1" x14ac:dyDescent="0.25">
      <c r="A30" s="42"/>
      <c r="B30" s="23"/>
      <c r="C30" s="23"/>
      <c r="D30" s="23"/>
      <c r="E30" s="65"/>
      <c r="F30" s="66"/>
      <c r="G30" s="67"/>
      <c r="H30" s="68"/>
      <c r="I30" s="67">
        <f t="shared" si="1"/>
        <v>0</v>
      </c>
      <c r="J30" s="67">
        <f t="shared" si="0"/>
        <v>0</v>
      </c>
      <c r="K30" s="69"/>
      <c r="L30" s="68"/>
      <c r="M30" s="44"/>
    </row>
    <row r="31" spans="1:13" hidden="1" x14ac:dyDescent="0.25">
      <c r="A31" s="42"/>
      <c r="B31" s="23"/>
      <c r="C31" s="23"/>
      <c r="D31" s="23"/>
      <c r="E31" s="65"/>
      <c r="F31" s="66"/>
      <c r="G31" s="67"/>
      <c r="H31" s="68"/>
      <c r="I31" s="67">
        <f t="shared" si="1"/>
        <v>0</v>
      </c>
      <c r="J31" s="67">
        <f t="shared" si="0"/>
        <v>0</v>
      </c>
      <c r="K31" s="69"/>
      <c r="L31" s="68"/>
      <c r="M31" s="44"/>
    </row>
    <row r="32" spans="1:13" hidden="1" x14ac:dyDescent="0.25">
      <c r="A32" s="42"/>
      <c r="B32" s="23"/>
      <c r="C32" s="23"/>
      <c r="D32" s="23"/>
      <c r="E32" s="65"/>
      <c r="F32" s="66"/>
      <c r="G32" s="67"/>
      <c r="H32" s="68"/>
      <c r="I32" s="67">
        <f t="shared" si="1"/>
        <v>0</v>
      </c>
      <c r="J32" s="67">
        <f t="shared" si="0"/>
        <v>0</v>
      </c>
      <c r="K32" s="69"/>
      <c r="L32" s="68"/>
      <c r="M32" s="44"/>
    </row>
    <row r="33" spans="1:13" hidden="1" x14ac:dyDescent="0.25">
      <c r="A33" s="42"/>
      <c r="B33" s="23"/>
      <c r="C33" s="23"/>
      <c r="D33" s="23"/>
      <c r="E33" s="65"/>
      <c r="F33" s="66"/>
      <c r="G33" s="67"/>
      <c r="H33" s="68"/>
      <c r="I33" s="67">
        <f t="shared" si="1"/>
        <v>0</v>
      </c>
      <c r="J33" s="67">
        <f t="shared" si="0"/>
        <v>0</v>
      </c>
      <c r="K33" s="69"/>
      <c r="L33" s="68"/>
      <c r="M33" s="44"/>
    </row>
    <row r="34" spans="1:13" hidden="1" x14ac:dyDescent="0.25">
      <c r="A34" s="42"/>
      <c r="B34" s="23"/>
      <c r="C34" s="23"/>
      <c r="D34" s="23"/>
      <c r="E34" s="65"/>
      <c r="F34" s="66"/>
      <c r="G34" s="67"/>
      <c r="H34" s="68"/>
      <c r="I34" s="67">
        <f t="shared" si="1"/>
        <v>0</v>
      </c>
      <c r="J34" s="67">
        <f t="shared" si="0"/>
        <v>0</v>
      </c>
      <c r="K34" s="69"/>
      <c r="L34" s="68"/>
      <c r="M34" s="44"/>
    </row>
    <row r="35" spans="1:13" hidden="1" x14ac:dyDescent="0.25">
      <c r="A35" s="42"/>
      <c r="B35" s="23"/>
      <c r="C35" s="23"/>
      <c r="D35" s="23"/>
      <c r="E35" s="65"/>
      <c r="F35" s="66"/>
      <c r="G35" s="67"/>
      <c r="H35" s="68"/>
      <c r="I35" s="67">
        <f t="shared" si="1"/>
        <v>0</v>
      </c>
      <c r="J35" s="67">
        <f t="shared" si="0"/>
        <v>0</v>
      </c>
      <c r="K35" s="69"/>
      <c r="L35" s="68"/>
      <c r="M35" s="44"/>
    </row>
    <row r="36" spans="1:13" hidden="1" x14ac:dyDescent="0.25">
      <c r="A36" s="42"/>
      <c r="B36" s="23"/>
      <c r="C36" s="23"/>
      <c r="D36" s="23"/>
      <c r="E36" s="65"/>
      <c r="F36" s="66"/>
      <c r="G36" s="67"/>
      <c r="H36" s="68"/>
      <c r="I36" s="67">
        <f t="shared" si="1"/>
        <v>0</v>
      </c>
      <c r="J36" s="67">
        <f t="shared" si="0"/>
        <v>0</v>
      </c>
      <c r="K36" s="69"/>
      <c r="L36" s="68"/>
      <c r="M36" s="44"/>
    </row>
    <row r="37" spans="1:13" hidden="1" x14ac:dyDescent="0.25">
      <c r="A37" s="42"/>
      <c r="B37" s="23"/>
      <c r="C37" s="23"/>
      <c r="D37" s="23"/>
      <c r="E37" s="65"/>
      <c r="F37" s="66"/>
      <c r="G37" s="67"/>
      <c r="H37" s="68"/>
      <c r="I37" s="67">
        <f t="shared" si="1"/>
        <v>0</v>
      </c>
      <c r="J37" s="67">
        <f>G37-I37</f>
        <v>0</v>
      </c>
      <c r="K37" s="69"/>
      <c r="L37" s="68"/>
      <c r="M37" s="44"/>
    </row>
    <row r="38" spans="1:13" hidden="1" x14ac:dyDescent="0.25">
      <c r="A38" s="42"/>
      <c r="B38" s="23"/>
      <c r="C38" s="23"/>
      <c r="D38" s="23"/>
      <c r="E38" s="65"/>
      <c r="F38" s="66"/>
      <c r="G38" s="67"/>
      <c r="H38" s="68"/>
      <c r="I38" s="67">
        <f t="shared" si="1"/>
        <v>0</v>
      </c>
      <c r="J38" s="67">
        <f t="shared" si="0"/>
        <v>0</v>
      </c>
      <c r="K38" s="69"/>
      <c r="L38" s="68"/>
      <c r="M38" s="44"/>
    </row>
    <row r="39" spans="1:13" hidden="1" x14ac:dyDescent="0.25">
      <c r="A39" s="42"/>
      <c r="B39" s="23"/>
      <c r="C39" s="23"/>
      <c r="D39" s="23"/>
      <c r="E39" s="65"/>
      <c r="F39" s="66"/>
      <c r="G39" s="67"/>
      <c r="H39" s="68"/>
      <c r="I39" s="67">
        <f t="shared" si="1"/>
        <v>0</v>
      </c>
      <c r="J39" s="67">
        <f t="shared" si="0"/>
        <v>0</v>
      </c>
      <c r="K39" s="69"/>
      <c r="L39" s="68"/>
      <c r="M39" s="44"/>
    </row>
    <row r="40" spans="1:13" ht="15.75" hidden="1" thickBot="1" x14ac:dyDescent="0.3">
      <c r="A40" s="42"/>
      <c r="B40" s="23"/>
      <c r="C40" s="23"/>
      <c r="D40" s="23"/>
      <c r="E40" s="65"/>
      <c r="F40" s="66"/>
      <c r="G40" s="67"/>
      <c r="H40" s="68"/>
      <c r="I40" s="67">
        <f t="shared" si="1"/>
        <v>0</v>
      </c>
      <c r="J40" s="67">
        <f t="shared" si="0"/>
        <v>0</v>
      </c>
      <c r="K40" s="69"/>
      <c r="L40" s="68"/>
      <c r="M40" s="44"/>
    </row>
    <row r="41" spans="1:13" ht="28.5" customHeight="1" x14ac:dyDescent="0.25">
      <c r="A41" s="9"/>
      <c r="B41" s="80" t="s">
        <v>78</v>
      </c>
      <c r="C41" s="81"/>
      <c r="D41" s="8"/>
      <c r="E41" s="84" t="s">
        <v>61</v>
      </c>
      <c r="F41" s="85"/>
      <c r="G41" s="60" t="s">
        <v>83</v>
      </c>
      <c r="H41" s="88"/>
      <c r="I41" s="60" t="s">
        <v>84</v>
      </c>
      <c r="J41" s="60" t="s">
        <v>85</v>
      </c>
      <c r="K41" s="90" t="str">
        <f>IF(C14&lt;&gt;"",IF(C23/C17&gt;C10,C23/C17,""),"")</f>
        <v/>
      </c>
      <c r="L41" s="92" t="str">
        <f>IF(AND(K41&lt;&gt;"",K41&gt;C10),"The total share of NBRC funds cannot exceed the reimbursement rate as laid out in your grant agreement.","")</f>
        <v/>
      </c>
      <c r="M41" s="37"/>
    </row>
    <row r="42" spans="1:13" ht="25.15" customHeight="1" thickBot="1" x14ac:dyDescent="0.3">
      <c r="A42" s="9"/>
      <c r="B42" s="82"/>
      <c r="C42" s="83"/>
      <c r="D42" s="8"/>
      <c r="E42" s="86"/>
      <c r="F42" s="87"/>
      <c r="G42" s="36">
        <f>SUM($G$10:$G$40)</f>
        <v>0</v>
      </c>
      <c r="H42" s="89"/>
      <c r="I42" s="36">
        <f>SUM($I$10:$I$40)</f>
        <v>0</v>
      </c>
      <c r="J42" s="36">
        <f>SUM($J$10:$J$40)</f>
        <v>0</v>
      </c>
      <c r="K42" s="91"/>
      <c r="L42" s="93"/>
      <c r="M42" s="37"/>
    </row>
    <row r="43" spans="1:13" ht="9" customHeight="1" thickBot="1" x14ac:dyDescent="0.3">
      <c r="A43" s="5"/>
      <c r="B43" s="6"/>
      <c r="C43" s="6"/>
      <c r="D43" s="6"/>
      <c r="E43" s="6"/>
      <c r="F43" s="6"/>
      <c r="G43" s="6"/>
      <c r="H43" s="6"/>
      <c r="I43" s="6"/>
      <c r="J43" s="6"/>
      <c r="K43" s="6"/>
      <c r="L43" s="6"/>
      <c r="M43" s="38"/>
    </row>
    <row r="44" spans="1:13" ht="30.6" customHeight="1" x14ac:dyDescent="0.25"/>
    <row r="55" spans="2:2" ht="36" customHeight="1" x14ac:dyDescent="0.25"/>
    <row r="56" spans="2:2" ht="15" customHeight="1" x14ac:dyDescent="0.25">
      <c r="B56" s="2"/>
    </row>
    <row r="67" spans="2:2" x14ac:dyDescent="0.25">
      <c r="B67" s="2"/>
    </row>
  </sheetData>
  <mergeCells count="13">
    <mergeCell ref="A1:M1"/>
    <mergeCell ref="C3:H5"/>
    <mergeCell ref="I3:J3"/>
    <mergeCell ref="I4:J4"/>
    <mergeCell ref="B7:C7"/>
    <mergeCell ref="E7:L7"/>
    <mergeCell ref="E8:G8"/>
    <mergeCell ref="I8:L8"/>
    <mergeCell ref="B41:C42"/>
    <mergeCell ref="E41:F42"/>
    <mergeCell ref="H41:H42"/>
    <mergeCell ref="K41:K42"/>
    <mergeCell ref="L41:L42"/>
  </mergeCells>
  <conditionalFormatting sqref="F10:F40">
    <cfRule type="expression" dxfId="5" priority="4">
      <formula>AND(F10&lt;&gt;"",OR(F10&lt;$C$11,F10&gt;$C$12))</formula>
    </cfRule>
  </conditionalFormatting>
  <conditionalFormatting sqref="H8:I8">
    <cfRule type="cellIs" dxfId="4" priority="3" operator="lessThan">
      <formula>0</formula>
    </cfRule>
  </conditionalFormatting>
  <conditionalFormatting sqref="K41">
    <cfRule type="cellIs" dxfId="3" priority="2" operator="greaterThan">
      <formula>$C$10</formula>
    </cfRule>
  </conditionalFormatting>
  <dataValidations count="18">
    <dataValidation allowBlank="1" showInputMessage="1" showErrorMessage="1" promptTitle="&lt;Where to find&gt;" prompt="The award amount can be found in the project's current Grant Agreement." sqref="B9" xr:uid="{247A736C-64DF-4CD0-BB21-43654359D57D}"/>
    <dataValidation allowBlank="1" showInputMessage="1" showErrorMessage="1" promptTitle="&lt;Where to find&gt;" prompt="The reimbursement rate can be found in the project's current Grant Agreement." sqref="B10" xr:uid="{A432BFD3-55E1-4510-8F06-B445C5FA9D9E}"/>
    <dataValidation allowBlank="1" showInputMessage="1" showErrorMessage="1" promptTitle="&lt;Instructions&gt;" prompt="First day of the month following the &quot;End date&quot; listed in Box 8 of your last SF-270 request. e.g. no date gaps between requests._x000a__x000a_If this is the first request, list the project's Notice to Proceed date." sqref="B11" xr:uid="{F7ED31B4-C107-4B4B-AB78-5F349FDEBF6B}"/>
    <dataValidation allowBlank="1" showInputMessage="1" showErrorMessage="1" promptTitle="&lt;Instructions&gt;" prompt="The last day of the month for which you are claiming expenses." sqref="B12" xr:uid="{F5C9843F-F158-44E4-9DB5-0CBF752660EF}"/>
    <dataValidation allowBlank="1" showInputMessage="1" showErrorMessage="1" promptTitle="&lt;Where to find&gt;" prompt="The cumulative share of all previous project costs covered by matching funds. Can be found on the previous SF-270, Box 11. line f." sqref="B13" xr:uid="{E4E5BFE7-0200-4E6B-AE32-9FB45B16E6E8}"/>
    <dataValidation allowBlank="1" showInputMessage="1" showErrorMessage="1" promptTitle="&lt;Where to find&gt;" prompt="The cumulative share of all previous project costs covered by NBRC. Can be found on the previous SF-270, Box 11. line g." sqref="B14" xr:uid="{D9FDDA30-F0D0-4FAE-8A15-9906366EE2CC}"/>
    <dataValidation allowBlank="1" showInputMessage="1" showErrorMessage="1" promptTitle="&lt;About this Section&gt;" prompt="Select the any of the cells containing text (&quot;Award Amount&quot; etc.) to see more information about how to fill out that field." sqref="B7:C7" xr:uid="{3019939D-C554-4861-8C0E-B7E6875045E2}"/>
    <dataValidation allowBlank="1" showInputMessage="1" showErrorMessage="1" promptTitle="&lt;About this Section&gt;" prompt="Select the any of the column header cells (&quot;Budget Category&quot; etc.) to see more information about what to include in this section." sqref="E7:L7" xr:uid="{9C4FDE8E-41C2-4A09-A57A-FC7F27171DEB}"/>
    <dataValidation type="date" errorStyle="warning" allowBlank="1" showInputMessage="1" showErrorMessage="1" errorTitle="Date Outside of Request Period" error="Please include a note for this entry describing why it should be included in this request." promptTitle="&lt;Instructions&gt;" prompt="The most relevant date associated with this expense. It should most often reflect the date the expense was paid and must fall between the Current request's start and end date." sqref="F9" xr:uid="{E39791A7-03C3-471F-A2C6-948CA2F4852E}">
      <formula1>C11</formula1>
      <formula2>C12</formula2>
    </dataValidation>
    <dataValidation allowBlank="1" showInputMessage="1" showErrorMessage="1" promptTitle="&lt;Instructions&gt;" prompt="The full amount for the expense" sqref="G9" xr:uid="{5F8008EF-5686-40BA-8B3F-2A686B85C082}"/>
    <dataValidation type="list" allowBlank="1" showInputMessage="1" showErrorMessage="1" promptTitle="&lt;Instructions&gt;" prompt="This column, by default, takes the total expense amount and splits it according to the reimbursment rate you entered in Section 1. If you would like to designate this cost specifically as a NBRC or matching funds cost, select the appropriate option below." sqref="H9" xr:uid="{5DD51E83-08EA-4B9F-8EE8-CB20E73226C3}">
      <formula1>"NBRC,Match,Split"</formula1>
    </dataValidation>
    <dataValidation allowBlank="1" showInputMessage="1" showErrorMessage="1" promptTitle="&lt;Tip&gt;" prompt="You can also manually enter a specific NBRC amount by overwriting the cell below" sqref="I9" xr:uid="{0E57E979-172E-4F0F-AD77-B6A6A33C1215}"/>
    <dataValidation allowBlank="1" showInputMessage="1" showErrorMessage="1" promptTitle="&lt;Tip&gt;" prompt="You can also manually enter a specific Match amount by overwriting the cell below" sqref="J9" xr:uid="{12B4EBCF-A034-4084-A0A7-07459448FD77}"/>
    <dataValidation allowBlank="1" showInputMessage="1" showErrorMessage="1" promptTitle="&lt;Instructions&gt;" prompt="The page number of your supporting document package where the expense can be found" sqref="K9" xr:uid="{7A074D02-95F3-4EC0-BC29-6BDB91A39482}"/>
    <dataValidation allowBlank="1" showInputMessage="1" showErrorMessage="1" promptTitle="&lt;Instructions&gt;" prompt="Be sure to include relevant details that will help us understand your documentation, like vendor name, inv #s, check #s, etc. You can also highlight details in your document packet for extra clarity." sqref="L9" xr:uid="{409C8D36-56CE-43C1-B7E8-7EFC04B328D6}"/>
    <dataValidation allowBlank="1" showInputMessage="1" showErrorMessage="1" promptTitle="&lt;About this Section&gt;" prompt="The lines below correspond to Box 11 of the SF-270 form. Based on what you entered in sections 1 and 2, you can fill out your SF-270 request form using the following totals" sqref="B16" xr:uid="{5ED678D4-84ED-4547-9663-1CD2E6F6FE05}"/>
    <dataValidation type="date" errorStyle="warning" allowBlank="1" showInputMessage="1" showErrorMessage="1" errorTitle="Date Outside of Request Period" error="Please include a note for this entry describing why it should be included in this request." sqref="F10:F40" xr:uid="{6525A0E4-4969-464C-83EC-B553799D25E6}">
      <formula1>$C$11</formula1>
      <formula2>$C$12</formula2>
    </dataValidation>
    <dataValidation type="list" allowBlank="1" showInputMessage="1" showErrorMessage="1" sqref="H10:H40" xr:uid="{EE91CAE4-DBE9-4C43-8D05-3D8CEDFA8FCA}">
      <formula1>"NBRC,Matching Funds,Split"</formula1>
    </dataValidation>
  </dataValidations>
  <hyperlinks>
    <hyperlink ref="I5" r:id="rId1" display="•Blank SF-270 form " xr:uid="{EA355420-3B29-4F6D-A762-98635DBFF9A5}"/>
  </hyperlinks>
  <pageMargins left="0.7" right="0.7" top="0.75" bottom="0.75" header="0.3" footer="0.3"/>
  <pageSetup orientation="portrait" r:id="rId2"/>
  <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lt;Instructions&gt;" prompt="Each of the choices in the drop down below corresponds to a possible line item in your budget (424cbw). Select the option that each expense applies to. " xr:uid="{F7EC6BB6-927C-440D-8096-48A3B4000915}">
          <x14:formula1>
            <xm:f>Admin!$A$3:$A$27</xm:f>
          </x14:formula1>
          <xm:sqref>E9</xm:sqref>
        </x14:dataValidation>
        <x14:dataValidation type="list" allowBlank="1" showInputMessage="1" showErrorMessage="1" xr:uid="{C9EF8B35-B803-4BD4-AB1A-9AF6553F9313}">
          <x14:formula1>
            <xm:f>Admin!$A$3:$A$27</xm:f>
          </x14:formula1>
          <xm:sqref>E10:E40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FEE9F-F6C7-44B7-9A22-1188B42C77FB}">
  <sheetPr>
    <tabColor theme="0"/>
  </sheetPr>
  <dimension ref="A1:M61"/>
  <sheetViews>
    <sheetView workbookViewId="0">
      <selection activeCell="J36" sqref="J36"/>
    </sheetView>
  </sheetViews>
  <sheetFormatPr defaultRowHeight="15" x14ac:dyDescent="0.25"/>
  <cols>
    <col min="1" max="1" width="3" customWidth="1"/>
    <col min="2" max="2" width="32.7109375" customWidth="1"/>
    <col min="3" max="3" width="17.7109375" customWidth="1"/>
    <col min="4" max="4" width="4" customWidth="1"/>
    <col min="5" max="5" width="16.140625" customWidth="1"/>
    <col min="6" max="6" width="12.7109375" customWidth="1"/>
    <col min="7" max="7" width="17.28515625" customWidth="1"/>
    <col min="8" max="8" width="11.85546875" customWidth="1"/>
    <col min="9" max="9" width="14.28515625" customWidth="1"/>
    <col min="10" max="10" width="14.42578125" customWidth="1"/>
    <col min="11" max="11" width="7.140625" customWidth="1"/>
    <col min="12" max="12" width="38" customWidth="1"/>
    <col min="13" max="13" width="4" customWidth="1"/>
  </cols>
  <sheetData>
    <row r="1" spans="1:13" ht="30.75" customHeight="1" thickBot="1" x14ac:dyDescent="0.3">
      <c r="A1" s="94" t="s">
        <v>49</v>
      </c>
      <c r="B1" s="95"/>
      <c r="C1" s="95"/>
      <c r="D1" s="95"/>
      <c r="E1" s="95"/>
      <c r="F1" s="95"/>
      <c r="G1" s="95"/>
      <c r="H1" s="95"/>
      <c r="I1" s="95"/>
      <c r="J1" s="95"/>
      <c r="K1" s="95"/>
      <c r="L1" s="95"/>
      <c r="M1" s="96"/>
    </row>
    <row r="2" spans="1:13" ht="18.75" x14ac:dyDescent="0.3">
      <c r="A2" s="24"/>
      <c r="B2" s="41"/>
      <c r="C2" s="54" t="s">
        <v>66</v>
      </c>
      <c r="D2" s="35"/>
      <c r="E2" s="54"/>
      <c r="F2" s="54"/>
      <c r="G2" s="54"/>
      <c r="H2" s="54"/>
      <c r="I2" s="54" t="s">
        <v>52</v>
      </c>
      <c r="J2" s="54"/>
      <c r="K2" s="23"/>
      <c r="L2" s="23"/>
      <c r="M2" s="25"/>
    </row>
    <row r="3" spans="1:13" s="1" customFormat="1" ht="15.75" customHeight="1" x14ac:dyDescent="0.25">
      <c r="A3" s="24"/>
      <c r="B3" s="52"/>
      <c r="C3" s="97" t="s">
        <v>68</v>
      </c>
      <c r="D3" s="97"/>
      <c r="E3" s="97"/>
      <c r="F3" s="97"/>
      <c r="G3" s="97"/>
      <c r="H3" s="97"/>
      <c r="I3" s="98" t="s">
        <v>64</v>
      </c>
      <c r="J3" s="98"/>
      <c r="K3" s="57" t="s">
        <v>82</v>
      </c>
      <c r="L3" s="53"/>
      <c r="M3" s="25"/>
    </row>
    <row r="4" spans="1:13" s="1" customFormat="1" ht="15.75" customHeight="1" x14ac:dyDescent="0.25">
      <c r="A4" s="24"/>
      <c r="B4" s="34"/>
      <c r="C4" s="97"/>
      <c r="D4" s="97"/>
      <c r="E4" s="97"/>
      <c r="F4" s="97"/>
      <c r="G4" s="97"/>
      <c r="H4" s="97"/>
      <c r="I4" s="98" t="s">
        <v>67</v>
      </c>
      <c r="J4" s="98"/>
      <c r="K4" s="57" t="s">
        <v>60</v>
      </c>
      <c r="L4" s="53"/>
      <c r="M4" s="25"/>
    </row>
    <row r="5" spans="1:13" s="1" customFormat="1" ht="16.5" customHeight="1" x14ac:dyDescent="0.25">
      <c r="A5" s="24"/>
      <c r="B5" s="34"/>
      <c r="C5" s="97"/>
      <c r="D5" s="97"/>
      <c r="E5" s="97"/>
      <c r="F5" s="97"/>
      <c r="G5" s="97"/>
      <c r="H5" s="97"/>
      <c r="I5" s="55" t="s">
        <v>65</v>
      </c>
      <c r="J5" s="56"/>
      <c r="K5" s="53"/>
      <c r="L5" s="53"/>
      <c r="M5" s="25"/>
    </row>
    <row r="6" spans="1:13" s="1" customFormat="1" ht="8.25" customHeight="1" thickBot="1" x14ac:dyDescent="0.3">
      <c r="A6" s="24"/>
      <c r="B6" s="22"/>
      <c r="C6" s="22"/>
      <c r="D6" s="22"/>
      <c r="E6" s="23"/>
      <c r="F6" s="22"/>
      <c r="G6" s="22"/>
      <c r="H6" s="22"/>
      <c r="I6" s="23"/>
      <c r="J6" s="23"/>
      <c r="K6" s="23"/>
      <c r="L6" s="23"/>
      <c r="M6" s="25"/>
    </row>
    <row r="7" spans="1:13" ht="21.75" thickBot="1" x14ac:dyDescent="0.4">
      <c r="A7" s="24"/>
      <c r="B7" s="99" t="s">
        <v>54</v>
      </c>
      <c r="C7" s="100"/>
      <c r="D7" s="23"/>
      <c r="E7" s="101" t="s">
        <v>55</v>
      </c>
      <c r="F7" s="102"/>
      <c r="G7" s="102"/>
      <c r="H7" s="102"/>
      <c r="I7" s="102"/>
      <c r="J7" s="102"/>
      <c r="K7" s="102"/>
      <c r="L7" s="103"/>
      <c r="M7" s="25"/>
    </row>
    <row r="8" spans="1:13" ht="22.15" customHeight="1" x14ac:dyDescent="0.25">
      <c r="A8" s="24"/>
      <c r="B8" s="31" t="s">
        <v>0</v>
      </c>
      <c r="C8" s="46" t="s">
        <v>76</v>
      </c>
      <c r="D8" s="23"/>
      <c r="E8" s="75" t="s">
        <v>37</v>
      </c>
      <c r="F8" s="76"/>
      <c r="G8" s="76"/>
      <c r="H8" s="30">
        <f>IF(C9&lt;&gt;"",C9*0.95-C14,"")</f>
        <v>220345</v>
      </c>
      <c r="I8" s="77" t="str">
        <f>IF(C9="","","(There is "&amp;DOLLAR(C9-C14)&amp;" remaining in this NBRC award, with 5% held until project closeout)")</f>
        <v>(There is $245,345.00 remaining in this NBRC award, with 5% held until project closeout)</v>
      </c>
      <c r="J8" s="78"/>
      <c r="K8" s="78"/>
      <c r="L8" s="79"/>
      <c r="M8" s="25"/>
    </row>
    <row r="9" spans="1:13" ht="21" customHeight="1" x14ac:dyDescent="0.25">
      <c r="A9" s="24"/>
      <c r="B9" s="32" t="s">
        <v>1</v>
      </c>
      <c r="C9" s="47">
        <v>500000</v>
      </c>
      <c r="D9" s="23"/>
      <c r="E9" s="15" t="s">
        <v>5</v>
      </c>
      <c r="F9" s="7" t="s">
        <v>6</v>
      </c>
      <c r="G9" s="7" t="s">
        <v>4</v>
      </c>
      <c r="H9" s="7" t="s">
        <v>40</v>
      </c>
      <c r="I9" s="7" t="s">
        <v>41</v>
      </c>
      <c r="J9" s="7" t="s">
        <v>3</v>
      </c>
      <c r="K9" s="7" t="s">
        <v>7</v>
      </c>
      <c r="L9" s="16" t="s">
        <v>8</v>
      </c>
      <c r="M9" s="25"/>
    </row>
    <row r="10" spans="1:13" x14ac:dyDescent="0.25">
      <c r="A10" s="24"/>
      <c r="B10" s="32" t="s">
        <v>2</v>
      </c>
      <c r="C10" s="48">
        <v>0.8</v>
      </c>
      <c r="D10" s="23"/>
      <c r="E10" s="17" t="s">
        <v>10</v>
      </c>
      <c r="F10" s="13">
        <v>45135</v>
      </c>
      <c r="G10" s="14">
        <v>4782.68</v>
      </c>
      <c r="H10" s="58"/>
      <c r="I10" s="14">
        <f t="shared" ref="I10:I34" si="0">IF(H10="NBRC",G10,IF(OR(H10="",H10="Split"),ROUNDDOWN(G10*$C$10,2),0))</f>
        <v>3826.14</v>
      </c>
      <c r="J10" s="14">
        <f t="shared" ref="J10:J34" si="1">IF(H10="Match",G10,IF(H10="NBRC",0,G10-I10))</f>
        <v>956.54000000000042</v>
      </c>
      <c r="K10" s="58">
        <v>1</v>
      </c>
      <c r="L10" s="18" t="s">
        <v>69</v>
      </c>
      <c r="M10" s="25"/>
    </row>
    <row r="11" spans="1:13" x14ac:dyDescent="0.25">
      <c r="A11" s="24"/>
      <c r="B11" s="32" t="s">
        <v>36</v>
      </c>
      <c r="C11" s="49">
        <v>45108</v>
      </c>
      <c r="D11" s="23"/>
      <c r="E11" s="17" t="s">
        <v>10</v>
      </c>
      <c r="F11" s="13">
        <v>45163</v>
      </c>
      <c r="G11" s="14">
        <v>6541.01</v>
      </c>
      <c r="H11" s="58"/>
      <c r="I11" s="14">
        <f t="shared" ref="I11" si="2">IF(H11="NBRC",G11,IF(OR(H11="",H11="Split"),ROUNDDOWN(G11*$C$10,2),0))</f>
        <v>5232.8</v>
      </c>
      <c r="J11" s="14">
        <f t="shared" ref="J11" si="3">IF(H11="Match",G11,IF(H11="NBRC",0,G11-I11))</f>
        <v>1308.21</v>
      </c>
      <c r="K11" s="58">
        <v>3</v>
      </c>
      <c r="L11" s="18" t="s">
        <v>70</v>
      </c>
      <c r="M11" s="25"/>
    </row>
    <row r="12" spans="1:13" x14ac:dyDescent="0.25">
      <c r="A12" s="24"/>
      <c r="B12" s="32" t="s">
        <v>35</v>
      </c>
      <c r="C12" s="49">
        <v>45199</v>
      </c>
      <c r="D12" s="23"/>
      <c r="E12" s="17" t="s">
        <v>10</v>
      </c>
      <c r="F12" s="13">
        <v>45191</v>
      </c>
      <c r="G12" s="14">
        <v>5595.32</v>
      </c>
      <c r="H12" s="58"/>
      <c r="I12" s="14">
        <f t="shared" ref="I12" si="4">IF(H12="NBRC",G12,IF(OR(H12="",H12="Split"),ROUNDDOWN(G12*$C$10,2),0))</f>
        <v>4476.25</v>
      </c>
      <c r="J12" s="14">
        <f t="shared" ref="J12" si="5">IF(H12="Match",G12,IF(H12="NBRC",0,G12-I12))</f>
        <v>1119.0699999999997</v>
      </c>
      <c r="K12" s="58">
        <v>5</v>
      </c>
      <c r="L12" s="18" t="s">
        <v>71</v>
      </c>
      <c r="M12" s="25"/>
    </row>
    <row r="13" spans="1:13" x14ac:dyDescent="0.25">
      <c r="A13" s="24"/>
      <c r="B13" s="32" t="s">
        <v>58</v>
      </c>
      <c r="C13" s="47">
        <v>88954.55</v>
      </c>
      <c r="D13" s="23"/>
      <c r="E13" s="17" t="s">
        <v>19</v>
      </c>
      <c r="F13" s="13">
        <v>45199</v>
      </c>
      <c r="G13" s="14">
        <v>840</v>
      </c>
      <c r="H13" s="58" t="s">
        <v>62</v>
      </c>
      <c r="I13" s="14">
        <v>255</v>
      </c>
      <c r="J13" s="14">
        <f t="shared" ref="J13" si="6">IF(H13="Match",G13,IF(H13="NBRC",0,G13-I13))</f>
        <v>0</v>
      </c>
      <c r="K13" s="58">
        <v>6</v>
      </c>
      <c r="L13" s="18" t="s">
        <v>72</v>
      </c>
      <c r="M13" s="25"/>
    </row>
    <row r="14" spans="1:13" ht="15.75" thickBot="1" x14ac:dyDescent="0.3">
      <c r="A14" s="24"/>
      <c r="B14" s="33" t="s">
        <v>59</v>
      </c>
      <c r="C14" s="50">
        <v>254655</v>
      </c>
      <c r="D14" s="23"/>
      <c r="E14" s="17" t="s">
        <v>29</v>
      </c>
      <c r="F14" s="13">
        <v>45153</v>
      </c>
      <c r="G14" s="14">
        <v>68521.98</v>
      </c>
      <c r="H14" s="58"/>
      <c r="I14" s="14">
        <f t="shared" ref="I14" si="7">IF(H14="NBRC",G14,IF(OR(H14="",H14="Split"),ROUNDDOWN(G14*$C$10,2),0))</f>
        <v>54817.58</v>
      </c>
      <c r="J14" s="14">
        <f t="shared" ref="J14" si="8">IF(H14="Match",G14,IF(H14="NBRC",0,G14-I14))</f>
        <v>13704.399999999994</v>
      </c>
      <c r="K14" s="58">
        <v>8</v>
      </c>
      <c r="L14" s="18" t="s">
        <v>74</v>
      </c>
      <c r="M14" s="25"/>
    </row>
    <row r="15" spans="1:13" ht="15.75" thickBot="1" x14ac:dyDescent="0.3">
      <c r="A15" s="24"/>
      <c r="B15" s="23"/>
      <c r="C15" s="23"/>
      <c r="D15" s="23"/>
      <c r="E15" s="17" t="s">
        <v>16</v>
      </c>
      <c r="F15" s="13">
        <v>45194</v>
      </c>
      <c r="G15" s="14">
        <v>5000</v>
      </c>
      <c r="H15" s="58" t="s">
        <v>73</v>
      </c>
      <c r="I15" s="14">
        <f>IF(H15="NBRC",G15,IF(OR(H15="",H15="Split"),ROUNDDOWN(G15*$C$10,2),0))</f>
        <v>0</v>
      </c>
      <c r="J15" s="14">
        <f>IF(H15="Match",G15,IF(H15="NBRC",0,G15-I15))</f>
        <v>5000</v>
      </c>
      <c r="K15" s="58">
        <v>14</v>
      </c>
      <c r="L15" s="18" t="s">
        <v>75</v>
      </c>
      <c r="M15" s="25"/>
    </row>
    <row r="16" spans="1:13" ht="19.149999999999999" hidden="1" customHeight="1" thickBot="1" x14ac:dyDescent="0.3">
      <c r="A16" s="24"/>
      <c r="B16" s="8"/>
      <c r="C16" s="8"/>
      <c r="D16" s="8"/>
      <c r="E16" s="17"/>
      <c r="F16" s="13"/>
      <c r="G16" s="14"/>
      <c r="H16" s="58"/>
      <c r="I16" s="14">
        <f t="shared" si="0"/>
        <v>0</v>
      </c>
      <c r="J16" s="14">
        <f t="shared" si="1"/>
        <v>0</v>
      </c>
      <c r="K16" s="58"/>
      <c r="L16" s="18"/>
      <c r="M16" s="25"/>
    </row>
    <row r="17" spans="1:13" ht="21.75" thickBot="1" x14ac:dyDescent="0.3">
      <c r="A17" s="24"/>
      <c r="B17" s="27" t="s">
        <v>53</v>
      </c>
      <c r="C17" s="29" t="s">
        <v>48</v>
      </c>
      <c r="D17" s="8"/>
      <c r="E17" s="17"/>
      <c r="F17" s="13"/>
      <c r="G17" s="14"/>
      <c r="H17" s="58"/>
      <c r="I17" s="14">
        <f t="shared" si="0"/>
        <v>0</v>
      </c>
      <c r="J17" s="14">
        <f t="shared" si="1"/>
        <v>0</v>
      </c>
      <c r="K17" s="58"/>
      <c r="L17" s="18"/>
      <c r="M17" s="25"/>
    </row>
    <row r="18" spans="1:13" x14ac:dyDescent="0.25">
      <c r="A18" s="24"/>
      <c r="B18" s="26" t="s">
        <v>43</v>
      </c>
      <c r="C18" s="28">
        <f>C23+C24</f>
        <v>434305.54000000004</v>
      </c>
      <c r="D18" s="8"/>
      <c r="E18" s="17"/>
      <c r="F18" s="13"/>
      <c r="G18" s="14"/>
      <c r="H18" s="58"/>
      <c r="I18" s="14">
        <f t="shared" si="0"/>
        <v>0</v>
      </c>
      <c r="J18" s="14">
        <f t="shared" si="1"/>
        <v>0</v>
      </c>
      <c r="K18" s="58"/>
      <c r="L18" s="18"/>
      <c r="M18" s="25"/>
    </row>
    <row r="19" spans="1:13" x14ac:dyDescent="0.25">
      <c r="A19" s="24"/>
      <c r="B19" s="10" t="s">
        <v>44</v>
      </c>
      <c r="C19" s="11">
        <v>0</v>
      </c>
      <c r="D19" s="8"/>
      <c r="E19" s="17"/>
      <c r="F19" s="13"/>
      <c r="G19" s="14"/>
      <c r="H19" s="58"/>
      <c r="I19" s="14">
        <f t="shared" si="0"/>
        <v>0</v>
      </c>
      <c r="J19" s="14">
        <f t="shared" si="1"/>
        <v>0</v>
      </c>
      <c r="K19" s="58"/>
      <c r="L19" s="18"/>
      <c r="M19" s="25"/>
    </row>
    <row r="20" spans="1:13" x14ac:dyDescent="0.25">
      <c r="A20" s="24"/>
      <c r="B20" s="10" t="s">
        <v>45</v>
      </c>
      <c r="C20" s="11">
        <f>C18-C19</f>
        <v>434305.54000000004</v>
      </c>
      <c r="D20" s="8"/>
      <c r="E20" s="17"/>
      <c r="F20" s="13"/>
      <c r="G20" s="14"/>
      <c r="H20" s="58"/>
      <c r="I20" s="14">
        <f t="shared" si="0"/>
        <v>0</v>
      </c>
      <c r="J20" s="14">
        <f t="shared" si="1"/>
        <v>0</v>
      </c>
      <c r="K20" s="58"/>
      <c r="L20" s="18"/>
      <c r="M20" s="25"/>
    </row>
    <row r="21" spans="1:13" x14ac:dyDescent="0.25">
      <c r="A21" s="24"/>
      <c r="B21" s="10" t="s">
        <v>51</v>
      </c>
      <c r="C21" s="11">
        <v>0</v>
      </c>
      <c r="D21" s="8"/>
      <c r="E21" s="17"/>
      <c r="F21" s="13"/>
      <c r="G21" s="14"/>
      <c r="H21" s="58"/>
      <c r="I21" s="14">
        <f t="shared" si="0"/>
        <v>0</v>
      </c>
      <c r="J21" s="14">
        <f t="shared" si="1"/>
        <v>0</v>
      </c>
      <c r="K21" s="58"/>
      <c r="L21" s="18"/>
      <c r="M21" s="25"/>
    </row>
    <row r="22" spans="1:13" x14ac:dyDescent="0.25">
      <c r="A22" s="24"/>
      <c r="B22" s="10" t="s">
        <v>57</v>
      </c>
      <c r="C22" s="11">
        <f>C20+C21</f>
        <v>434305.54000000004</v>
      </c>
      <c r="D22" s="8"/>
      <c r="E22" s="17"/>
      <c r="F22" s="13"/>
      <c r="G22" s="14"/>
      <c r="H22" s="58"/>
      <c r="I22" s="14">
        <f t="shared" si="0"/>
        <v>0</v>
      </c>
      <c r="J22" s="14">
        <f t="shared" si="1"/>
        <v>0</v>
      </c>
      <c r="K22" s="58"/>
      <c r="L22" s="18"/>
      <c r="M22" s="25"/>
    </row>
    <row r="23" spans="1:13" x14ac:dyDescent="0.25">
      <c r="A23" s="24"/>
      <c r="B23" s="10" t="s">
        <v>50</v>
      </c>
      <c r="C23" s="11">
        <f>C13+J36</f>
        <v>111042.76999999999</v>
      </c>
      <c r="D23" s="8"/>
      <c r="E23" s="17"/>
      <c r="F23" s="13"/>
      <c r="G23" s="14"/>
      <c r="H23" s="58"/>
      <c r="I23" s="14">
        <f t="shared" si="0"/>
        <v>0</v>
      </c>
      <c r="J23" s="14">
        <f t="shared" si="1"/>
        <v>0</v>
      </c>
      <c r="K23" s="58"/>
      <c r="L23" s="18"/>
      <c r="M23" s="25"/>
    </row>
    <row r="24" spans="1:13" x14ac:dyDescent="0.25">
      <c r="A24" s="24"/>
      <c r="B24" s="10" t="s">
        <v>46</v>
      </c>
      <c r="C24" s="11">
        <f>C26+C25</f>
        <v>323262.77</v>
      </c>
      <c r="D24" s="8"/>
      <c r="E24" s="17"/>
      <c r="F24" s="13"/>
      <c r="G24" s="14"/>
      <c r="H24" s="58"/>
      <c r="I24" s="14">
        <f t="shared" si="0"/>
        <v>0</v>
      </c>
      <c r="J24" s="14">
        <f t="shared" si="1"/>
        <v>0</v>
      </c>
      <c r="K24" s="58"/>
      <c r="L24" s="18"/>
      <c r="M24" s="25"/>
    </row>
    <row r="25" spans="1:13" x14ac:dyDescent="0.25">
      <c r="A25" s="24"/>
      <c r="B25" s="40" t="s">
        <v>47</v>
      </c>
      <c r="C25" s="11">
        <f>C14</f>
        <v>254655</v>
      </c>
      <c r="D25" s="8"/>
      <c r="E25" s="17"/>
      <c r="F25" s="13"/>
      <c r="G25" s="14"/>
      <c r="H25" s="58"/>
      <c r="I25" s="14">
        <f t="shared" si="0"/>
        <v>0</v>
      </c>
      <c r="J25" s="14">
        <f t="shared" si="1"/>
        <v>0</v>
      </c>
      <c r="K25" s="58"/>
      <c r="L25" s="18"/>
      <c r="M25" s="25"/>
    </row>
    <row r="26" spans="1:13" ht="19.899999999999999" customHeight="1" thickBot="1" x14ac:dyDescent="0.3">
      <c r="A26" s="24"/>
      <c r="B26" s="39" t="s">
        <v>56</v>
      </c>
      <c r="C26" s="12">
        <f>I36</f>
        <v>68607.77</v>
      </c>
      <c r="D26" s="8"/>
      <c r="E26" s="17"/>
      <c r="F26" s="13"/>
      <c r="G26" s="14"/>
      <c r="H26" s="58"/>
      <c r="I26" s="14">
        <f t="shared" si="0"/>
        <v>0</v>
      </c>
      <c r="J26" s="14">
        <f t="shared" si="1"/>
        <v>0</v>
      </c>
      <c r="K26" s="58"/>
      <c r="L26" s="18"/>
      <c r="M26" s="25"/>
    </row>
    <row r="27" spans="1:13" hidden="1" x14ac:dyDescent="0.25">
      <c r="A27" s="24"/>
      <c r="B27" s="22"/>
      <c r="C27" s="22"/>
      <c r="D27" s="22"/>
      <c r="E27" s="17"/>
      <c r="F27" s="13"/>
      <c r="G27" s="14"/>
      <c r="H27" s="58"/>
      <c r="I27" s="14">
        <f t="shared" si="0"/>
        <v>0</v>
      </c>
      <c r="J27" s="14">
        <f t="shared" si="1"/>
        <v>0</v>
      </c>
      <c r="K27" s="58"/>
      <c r="L27" s="18"/>
      <c r="M27" s="25"/>
    </row>
    <row r="28" spans="1:13" hidden="1" x14ac:dyDescent="0.25">
      <c r="A28" s="24"/>
      <c r="B28" s="22"/>
      <c r="C28" s="22"/>
      <c r="D28" s="25"/>
      <c r="E28" s="17"/>
      <c r="F28" s="13"/>
      <c r="G28" s="14"/>
      <c r="H28" s="58"/>
      <c r="I28" s="14">
        <f t="shared" si="0"/>
        <v>0</v>
      </c>
      <c r="J28" s="14">
        <f t="shared" si="1"/>
        <v>0</v>
      </c>
      <c r="K28" s="58"/>
      <c r="L28" s="18"/>
      <c r="M28" s="43"/>
    </row>
    <row r="29" spans="1:13" hidden="1" x14ac:dyDescent="0.25">
      <c r="A29" s="42"/>
      <c r="B29" s="23"/>
      <c r="C29" s="23"/>
      <c r="D29" s="23"/>
      <c r="E29" s="17"/>
      <c r="F29" s="13"/>
      <c r="G29" s="14"/>
      <c r="H29" s="58"/>
      <c r="I29" s="14">
        <f t="shared" si="0"/>
        <v>0</v>
      </c>
      <c r="J29" s="14">
        <f t="shared" si="1"/>
        <v>0</v>
      </c>
      <c r="K29" s="58"/>
      <c r="L29" s="18"/>
      <c r="M29" s="44"/>
    </row>
    <row r="30" spans="1:13" hidden="1" x14ac:dyDescent="0.25">
      <c r="A30" s="42"/>
      <c r="B30" s="23"/>
      <c r="C30" s="23"/>
      <c r="D30" s="23"/>
      <c r="E30" s="17"/>
      <c r="F30" s="13"/>
      <c r="G30" s="14"/>
      <c r="H30" s="58"/>
      <c r="I30" s="14">
        <f t="shared" si="0"/>
        <v>0</v>
      </c>
      <c r="J30" s="14">
        <f t="shared" si="1"/>
        <v>0</v>
      </c>
      <c r="K30" s="58"/>
      <c r="L30" s="18"/>
      <c r="M30" s="44"/>
    </row>
    <row r="31" spans="1:13" hidden="1" x14ac:dyDescent="0.25">
      <c r="A31" s="42"/>
      <c r="B31" s="23"/>
      <c r="C31" s="23"/>
      <c r="D31" s="23"/>
      <c r="E31" s="17"/>
      <c r="F31" s="13"/>
      <c r="G31" s="14"/>
      <c r="H31" s="58"/>
      <c r="I31" s="14">
        <f t="shared" si="0"/>
        <v>0</v>
      </c>
      <c r="J31" s="14">
        <f t="shared" si="1"/>
        <v>0</v>
      </c>
      <c r="K31" s="58"/>
      <c r="L31" s="18"/>
      <c r="M31" s="44"/>
    </row>
    <row r="32" spans="1:13" hidden="1" x14ac:dyDescent="0.25">
      <c r="A32" s="42"/>
      <c r="B32" s="23"/>
      <c r="C32" s="23"/>
      <c r="D32" s="23"/>
      <c r="E32" s="17"/>
      <c r="F32" s="13"/>
      <c r="G32" s="14"/>
      <c r="H32" s="58"/>
      <c r="I32" s="14">
        <f t="shared" si="0"/>
        <v>0</v>
      </c>
      <c r="J32" s="14">
        <f t="shared" si="1"/>
        <v>0</v>
      </c>
      <c r="K32" s="58"/>
      <c r="L32" s="18"/>
      <c r="M32" s="44"/>
    </row>
    <row r="33" spans="1:13" hidden="1" x14ac:dyDescent="0.25">
      <c r="A33" s="42"/>
      <c r="B33" s="23"/>
      <c r="C33" s="23"/>
      <c r="D33" s="23"/>
      <c r="E33" s="17"/>
      <c r="F33" s="13"/>
      <c r="G33" s="14"/>
      <c r="H33" s="58"/>
      <c r="I33" s="14">
        <f t="shared" si="0"/>
        <v>0</v>
      </c>
      <c r="J33" s="14">
        <f t="shared" si="1"/>
        <v>0</v>
      </c>
      <c r="K33" s="58"/>
      <c r="L33" s="18"/>
      <c r="M33" s="44"/>
    </row>
    <row r="34" spans="1:13" ht="15.75" hidden="1" thickBot="1" x14ac:dyDescent="0.3">
      <c r="A34" s="42"/>
      <c r="B34" s="23"/>
      <c r="C34" s="23"/>
      <c r="D34" s="23"/>
      <c r="E34" s="19"/>
      <c r="F34" s="13"/>
      <c r="G34" s="20"/>
      <c r="H34" s="59"/>
      <c r="I34" s="20">
        <f t="shared" si="0"/>
        <v>0</v>
      </c>
      <c r="J34" s="20">
        <f t="shared" si="1"/>
        <v>0</v>
      </c>
      <c r="K34" s="59"/>
      <c r="L34" s="21"/>
      <c r="M34" s="44"/>
    </row>
    <row r="35" spans="1:13" ht="15" customHeight="1" x14ac:dyDescent="0.25">
      <c r="A35" s="9"/>
      <c r="B35" s="104"/>
      <c r="C35" s="105"/>
      <c r="D35" s="8"/>
      <c r="E35" s="108" t="s">
        <v>61</v>
      </c>
      <c r="F35" s="109"/>
      <c r="G35" s="45" t="s">
        <v>39</v>
      </c>
      <c r="H35" s="110"/>
      <c r="I35" s="45" t="s">
        <v>42</v>
      </c>
      <c r="J35" s="45" t="s">
        <v>38</v>
      </c>
      <c r="K35" s="111" t="str">
        <f>IF(C14&lt;&gt;"",IF(C24/C18&gt;C10,C24/C18,""),"")</f>
        <v/>
      </c>
      <c r="L35" s="112" t="str">
        <f>IF(AND(K35&lt;&gt;"",K35&gt;C10),"The total share of NBRC funds cannot exceed the reimbursement rate as laid out in your grant agreement.","")</f>
        <v/>
      </c>
      <c r="M35" s="37"/>
    </row>
    <row r="36" spans="1:13" ht="25.15" customHeight="1" thickBot="1" x14ac:dyDescent="0.3">
      <c r="A36" s="9"/>
      <c r="B36" s="106"/>
      <c r="C36" s="107"/>
      <c r="D36" s="8"/>
      <c r="E36" s="86"/>
      <c r="F36" s="87"/>
      <c r="G36" s="36">
        <f>SUM(G10:G34)</f>
        <v>91280.989999999991</v>
      </c>
      <c r="H36" s="89"/>
      <c r="I36" s="36">
        <f>SUM(I10:I34)</f>
        <v>68607.77</v>
      </c>
      <c r="J36" s="36">
        <f>SUM(J10:J34)</f>
        <v>22088.219999999994</v>
      </c>
      <c r="K36" s="91"/>
      <c r="L36" s="93"/>
      <c r="M36" s="37"/>
    </row>
    <row r="37" spans="1:13" ht="15.75" thickBot="1" x14ac:dyDescent="0.3">
      <c r="A37" s="5"/>
      <c r="B37" s="6"/>
      <c r="C37" s="6"/>
      <c r="D37" s="6"/>
      <c r="E37" s="6"/>
      <c r="F37" s="6"/>
      <c r="G37" s="6"/>
      <c r="H37" s="6"/>
      <c r="I37" s="6"/>
      <c r="J37" s="6"/>
      <c r="K37" s="6"/>
      <c r="L37" s="6"/>
      <c r="M37" s="38"/>
    </row>
    <row r="38" spans="1:13" ht="30.6" customHeight="1" x14ac:dyDescent="0.25"/>
    <row r="39" spans="1:13" x14ac:dyDescent="0.25">
      <c r="B39" t="s">
        <v>81</v>
      </c>
    </row>
    <row r="40" spans="1:13" x14ac:dyDescent="0.25">
      <c r="B40" t="s">
        <v>79</v>
      </c>
      <c r="H40" t="s">
        <v>80</v>
      </c>
    </row>
    <row r="49" spans="2:2" ht="36" customHeight="1" x14ac:dyDescent="0.25"/>
    <row r="50" spans="2:2" ht="15" customHeight="1" x14ac:dyDescent="0.25">
      <c r="B50" s="2"/>
    </row>
    <row r="61" spans="2:2" x14ac:dyDescent="0.25">
      <c r="B61" s="2"/>
    </row>
  </sheetData>
  <mergeCells count="13">
    <mergeCell ref="A1:M1"/>
    <mergeCell ref="C3:H5"/>
    <mergeCell ref="I3:J3"/>
    <mergeCell ref="I4:J4"/>
    <mergeCell ref="B7:C7"/>
    <mergeCell ref="E7:L7"/>
    <mergeCell ref="E8:G8"/>
    <mergeCell ref="I8:L8"/>
    <mergeCell ref="B35:C36"/>
    <mergeCell ref="E35:F36"/>
    <mergeCell ref="H35:H36"/>
    <mergeCell ref="K35:K36"/>
    <mergeCell ref="L35:L36"/>
  </mergeCells>
  <conditionalFormatting sqref="F10:F34">
    <cfRule type="expression" dxfId="2" priority="5">
      <formula>AND(F10&lt;&gt;"",OR(F10&lt;$C$11,F10&gt;$C$12))</formula>
    </cfRule>
  </conditionalFormatting>
  <conditionalFormatting sqref="H8:I8">
    <cfRule type="cellIs" dxfId="1" priority="3" operator="lessThan">
      <formula>0</formula>
    </cfRule>
  </conditionalFormatting>
  <conditionalFormatting sqref="K35">
    <cfRule type="cellIs" dxfId="0" priority="2" operator="greaterThan">
      <formula>$C$10</formula>
    </cfRule>
  </conditionalFormatting>
  <dataValidations count="18">
    <dataValidation allowBlank="1" showInputMessage="1" showErrorMessage="1" promptTitle="&lt;About this Section&gt;" prompt="The lines below correspond to Box 11 of the SF-270 form. Based on what you entered in sections 1 and 2, you can fill out your SF-270 request form using the following totals" sqref="B17" xr:uid="{AB3167D3-35EE-4171-8EC4-AB6E0189C86E}"/>
    <dataValidation allowBlank="1" showInputMessage="1" showErrorMessage="1" promptTitle="&lt;Instructions&gt;" prompt="Be sure to include relevant details that will help us understand your documentation, like vendor name, inv #s, check #s, etc. You can also highlight details in your document packet for extra clarity." sqref="L9" xr:uid="{656529D2-0739-451C-ABFF-9CA9B76F8FAD}"/>
    <dataValidation allowBlank="1" showInputMessage="1" showErrorMessage="1" promptTitle="&lt;Instructions&gt;" prompt="The page number of your supporting document package where the expense can be found" sqref="K9" xr:uid="{A99FEABC-3355-412C-8F35-E9516C83A49A}"/>
    <dataValidation allowBlank="1" showInputMessage="1" showErrorMessage="1" promptTitle="&lt;Tip&gt;" prompt="You can also manually enter a specific Match amount by overwriting the cell below" sqref="J9" xr:uid="{D5C9EE40-537C-415D-BAA9-28B587476643}"/>
    <dataValidation allowBlank="1" showInputMessage="1" showErrorMessage="1" promptTitle="&lt;Tip&gt;" prompt="You can also manually enter a specific NBRC amount by overwriting the cell below" sqref="I9" xr:uid="{48FEE083-78E6-4FB6-AC4A-26978FE33E1C}"/>
    <dataValidation type="list" allowBlank="1" showInputMessage="1" showErrorMessage="1" promptTitle="&lt;Instructions&gt;" prompt="This column, by default, takes the total expense amount and splits it according to the reimbursment rate you entered in Section 1. If you would like to designate this cost specifically as a NBRC or matching funds cost, select the appropriate option below." sqref="H9" xr:uid="{C54A4A5E-FAA7-4D40-B9C0-B6981EFF41F9}">
      <formula1>"NBRC,Match,Split"</formula1>
    </dataValidation>
    <dataValidation allowBlank="1" showInputMessage="1" showErrorMessage="1" promptTitle="&lt;Instructions&gt;" prompt="The full amount for the expense" sqref="G9" xr:uid="{AA3C2445-0700-41D6-A8E7-EF7F298D32EC}"/>
    <dataValidation type="date" errorStyle="warning" allowBlank="1" showInputMessage="1" showErrorMessage="1" errorTitle="Date Outside of Request Period" error="Please include a note for this entry describing why it should be included in this request." promptTitle="&lt;Instructions&gt;" prompt="The most relevant date associated with this expense. It should most often reflect the date the expense was paid and must fall between the Current request's start and end date." sqref="F9" xr:uid="{C6BEB04E-6979-419C-B423-8A0BCD121482}">
      <formula1>C11</formula1>
      <formula2>C12</formula2>
    </dataValidation>
    <dataValidation allowBlank="1" showInputMessage="1" showErrorMessage="1" promptTitle="&lt;About this Section&gt;" prompt="Select the any of the column header cells (&quot;Budget Category&quot; etc.) to see more information about what to include in this section." sqref="E7:L7" xr:uid="{698549E5-A64A-4E49-BD5D-83E1FCBED911}"/>
    <dataValidation allowBlank="1" showInputMessage="1" showErrorMessage="1" promptTitle="&lt;About this Section&gt;" prompt="Select the any of the cells containing text (&quot;Award Amount&quot; etc.) to see more information about how to fill out that field." sqref="B7:C7" xr:uid="{8DE6A61D-5DAD-4FE0-BC2B-89B7663CB535}"/>
    <dataValidation allowBlank="1" showInputMessage="1" showErrorMessage="1" promptTitle="&lt;Where to find&gt;" prompt="The cumulative share of all previous project costs covered by NBRC. Can be found on the previous SF-270, Box 10. line g." sqref="B14" xr:uid="{20601110-ED45-4FF2-A5A7-53AD8E36BB99}"/>
    <dataValidation allowBlank="1" showInputMessage="1" showErrorMessage="1" promptTitle="&lt;Where to find&gt;" prompt="The cumulative share of all previous project costs covered by matching funds. Can be found on the previous SF-270, Box 10. line f." sqref="B13" xr:uid="{0D87FA72-F5AF-4E36-8868-BE41AE4E9857}"/>
    <dataValidation allowBlank="1" showInputMessage="1" showErrorMessage="1" promptTitle="&lt;Instructions&gt;" prompt="The last day of the month for which you are claiming expenses." sqref="B12" xr:uid="{0A94DBCB-68DF-4390-835F-F82232E1B869}"/>
    <dataValidation allowBlank="1" showInputMessage="1" showErrorMessage="1" promptTitle="&lt;Instructions&gt;" prompt="The day after &quot;End date&quot; above; should be the first day of the month unless this is the first request._x000a__x000a_If this is the first request, list the project's Notice to Proceed date." sqref="B11" xr:uid="{8FFF3CAD-34FA-479B-8ED9-84B967D9F9D2}"/>
    <dataValidation allowBlank="1" showInputMessage="1" showErrorMessage="1" promptTitle="&lt;Where to find&gt;" prompt="The reimbursement rate can be found in the project's current Grant Agreement." sqref="B10" xr:uid="{CA7D5A5A-D1A3-45A9-93EC-A5F175E031FB}"/>
    <dataValidation allowBlank="1" showInputMessage="1" showErrorMessage="1" promptTitle="&lt;Where to find&gt;" prompt="The award amount can be found in the project's current Grant Agreement." sqref="B9" xr:uid="{3AA15A93-B1E6-4DB0-8BF7-A40224E2555F}"/>
    <dataValidation type="list" allowBlank="1" showInputMessage="1" showErrorMessage="1" sqref="H10:H34" xr:uid="{6D7F0E3D-FD86-421F-9858-2AF90FE696BF}">
      <formula1>"NBRC,Match,Split"</formula1>
    </dataValidation>
    <dataValidation type="date" errorStyle="warning" allowBlank="1" showInputMessage="1" showErrorMessage="1" errorTitle="Date Outside of Request Period" error="Please include a note for this entry describing why it should be included in this request." sqref="F10:F34" xr:uid="{356CEDA4-9AB8-4839-8D1A-F97A0703CA84}">
      <formula1>$C$11</formula1>
      <formula2>$C$12</formula2>
    </dataValidation>
  </dataValidations>
  <hyperlinks>
    <hyperlink ref="I5" r:id="rId1" display="•Blank SF-270 form " xr:uid="{CF400258-1636-45EF-8424-3FFE804E66C6}"/>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lt;Instructions&gt;" prompt="Each of the choices in the drop down below corresponds to a possible line item in your budget (424cbw). Select the option that each expense applies to. " xr:uid="{39F277D4-81FD-4628-9D33-B80B3BC817AF}">
          <x14:formula1>
            <xm:f>Admin!$A$3:$A$27</xm:f>
          </x14:formula1>
          <xm:sqref>E9</xm:sqref>
        </x14:dataValidation>
        <x14:dataValidation type="list" allowBlank="1" showInputMessage="1" showErrorMessage="1" xr:uid="{5DDACA62-0782-4350-8BE3-7CAE0E134D5D}">
          <x14:formula1>
            <xm:f>Admin!$A$3:$A$27</xm:f>
          </x14:formula1>
          <xm:sqref>E10:E34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99C70-D2AD-4284-AA7C-2283AAC25348}">
  <dimension ref="A2:J27"/>
  <sheetViews>
    <sheetView workbookViewId="0">
      <selection activeCell="B22" sqref="B22"/>
    </sheetView>
  </sheetViews>
  <sheetFormatPr defaultRowHeight="15" x14ac:dyDescent="0.25"/>
  <cols>
    <col min="1" max="1" width="50.7109375" customWidth="1"/>
  </cols>
  <sheetData>
    <row r="2" spans="1:10" x14ac:dyDescent="0.25">
      <c r="A2" t="s">
        <v>9</v>
      </c>
    </row>
    <row r="3" spans="1:10" x14ac:dyDescent="0.25">
      <c r="A3" t="s">
        <v>10</v>
      </c>
    </row>
    <row r="4" spans="1:10" ht="15" customHeight="1" x14ac:dyDescent="0.25">
      <c r="A4" t="s">
        <v>11</v>
      </c>
      <c r="C4" s="51"/>
      <c r="D4" s="3"/>
      <c r="E4" s="3"/>
      <c r="F4" s="3"/>
      <c r="G4" s="3"/>
      <c r="H4" s="3"/>
      <c r="I4" s="3"/>
      <c r="J4" s="3"/>
    </row>
    <row r="5" spans="1:10" x14ac:dyDescent="0.25">
      <c r="A5" t="s">
        <v>12</v>
      </c>
    </row>
    <row r="6" spans="1:10" x14ac:dyDescent="0.25">
      <c r="A6" t="s">
        <v>13</v>
      </c>
      <c r="C6" s="4"/>
    </row>
    <row r="7" spans="1:10" x14ac:dyDescent="0.25">
      <c r="A7" t="s">
        <v>14</v>
      </c>
    </row>
    <row r="8" spans="1:10" x14ac:dyDescent="0.25">
      <c r="A8" t="s">
        <v>15</v>
      </c>
      <c r="C8" t="s">
        <v>63</v>
      </c>
    </row>
    <row r="9" spans="1:10" x14ac:dyDescent="0.25">
      <c r="A9" t="s">
        <v>16</v>
      </c>
    </row>
    <row r="10" spans="1:10" x14ac:dyDescent="0.25">
      <c r="A10" t="s">
        <v>17</v>
      </c>
      <c r="C10" s="51" t="s">
        <v>77</v>
      </c>
    </row>
    <row r="11" spans="1:10" x14ac:dyDescent="0.25">
      <c r="A11" t="s">
        <v>18</v>
      </c>
    </row>
    <row r="12" spans="1:10" x14ac:dyDescent="0.25">
      <c r="A12" t="s">
        <v>19</v>
      </c>
    </row>
    <row r="13" spans="1:10" x14ac:dyDescent="0.25">
      <c r="A13" t="s">
        <v>20</v>
      </c>
    </row>
    <row r="14" spans="1:10" x14ac:dyDescent="0.25">
      <c r="A14" t="s">
        <v>21</v>
      </c>
    </row>
    <row r="15" spans="1:10" x14ac:dyDescent="0.25">
      <c r="A15" t="s">
        <v>22</v>
      </c>
    </row>
    <row r="16" spans="1:10" x14ac:dyDescent="0.25">
      <c r="A16" t="s">
        <v>23</v>
      </c>
    </row>
    <row r="17" spans="1:1" x14ac:dyDescent="0.25">
      <c r="A17" t="s">
        <v>24</v>
      </c>
    </row>
    <row r="18" spans="1:1" x14ac:dyDescent="0.25">
      <c r="A18" t="s">
        <v>25</v>
      </c>
    </row>
    <row r="19" spans="1:1" x14ac:dyDescent="0.25">
      <c r="A19" t="s">
        <v>26</v>
      </c>
    </row>
    <row r="20" spans="1:1" x14ac:dyDescent="0.25">
      <c r="A20" t="s">
        <v>27</v>
      </c>
    </row>
    <row r="21" spans="1:1" x14ac:dyDescent="0.25">
      <c r="A21" t="s">
        <v>28</v>
      </c>
    </row>
    <row r="22" spans="1:1" x14ac:dyDescent="0.25">
      <c r="A22" t="s">
        <v>29</v>
      </c>
    </row>
    <row r="23" spans="1:1" x14ac:dyDescent="0.25">
      <c r="A23" t="s">
        <v>30</v>
      </c>
    </row>
    <row r="24" spans="1:1" x14ac:dyDescent="0.25">
      <c r="A24" t="s">
        <v>31</v>
      </c>
    </row>
    <row r="25" spans="1:1" x14ac:dyDescent="0.25">
      <c r="A25" t="s">
        <v>32</v>
      </c>
    </row>
    <row r="26" spans="1:1" x14ac:dyDescent="0.25">
      <c r="A26" t="s">
        <v>33</v>
      </c>
    </row>
    <row r="27" spans="1:1" x14ac:dyDescent="0.25">
      <c r="A27" t="s">
        <v>34</v>
      </c>
    </row>
  </sheetData>
  <pageMargins left="0.7" right="0.7" top="0.75" bottom="0.75" header="0.3" footer="0.3"/>
  <tableParts count="1">
    <tablePart r:id="rId1"/>
  </tableParts>
</worksheet>
</file>

<file path=docMetadata/LabelInfo.xml><?xml version="1.0" encoding="utf-8"?>
<clbl:labelList xmlns:clbl="http://schemas.microsoft.com/office/2020/mipLabelMetadata">
  <clbl:label id="{ff1b2213-efe3-4763-a721-9ff15ccd313f}" enabled="0" method="" siteId="{ff1b2213-efe3-4763-a721-9ff15ccd31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Sample</vt:lpstr>
      <vt:lpstr>Admin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Haynes</dc:creator>
  <cp:lastModifiedBy>Casey Haynes</cp:lastModifiedBy>
  <dcterms:created xsi:type="dcterms:W3CDTF">2023-08-11T17:36:59Z</dcterms:created>
  <dcterms:modified xsi:type="dcterms:W3CDTF">2024-08-30T16:22:51Z</dcterms:modified>
</cp:coreProperties>
</file>